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6875" windowHeight="12765"/>
  </bookViews>
  <sheets>
    <sheet name="Introduction" sheetId="23" r:id="rId1"/>
    <sheet name="Form" sheetId="21" r:id="rId2"/>
    <sheet name="Coffee pot" sheetId="22" r:id="rId3"/>
    <sheet name="Lists" sheetId="19" r:id="rId4"/>
    <sheet name="Table" sheetId="20" r:id="rId5"/>
  </sheets>
  <definedNames>
    <definedName name="Disposal">Lists!$B$27:$B$31</definedName>
    <definedName name="Electricity">Lists!$AB$6:$AB$18</definedName>
    <definedName name="Ferro_metals">Lists!$E$6:$E$12</definedName>
    <definedName name="Heat">Lists!$V$6:$V$14</definedName>
    <definedName name="Incineration">Lists!$AI$6:$AI$19</definedName>
    <definedName name="Landfill">Lists!$AL$6:$AL$22</definedName>
    <definedName name="MAP">Lists!$B$6:$B$17</definedName>
    <definedName name="Metals_processing">Lists!$J$6:$J$24</definedName>
    <definedName name="Non_ferro_metals">Lists!$G$6:$G$16</definedName>
    <definedName name="Paper_Glass">Lists!$T$6:$T$11</definedName>
    <definedName name="Plastics">Lists!$M$6:$M$25</definedName>
    <definedName name="Plastics_processing">Lists!$O$6:$O$15</definedName>
    <definedName name="Rubbers">Lists!$R$7</definedName>
    <definedName name="Solar">Lists!$Y$6:$Y$10</definedName>
    <definedName name="Transport">Lists!$AD$6:$AD$21</definedName>
    <definedName name="Use">Lists!$B$20:$B$25</definedName>
    <definedName name="Waste">Lists!$AN$6:$AN$18</definedName>
  </definedNames>
  <calcPr calcId="125725"/>
</workbook>
</file>

<file path=xl/calcChain.xml><?xml version="1.0" encoding="utf-8"?>
<calcChain xmlns="http://schemas.openxmlformats.org/spreadsheetml/2006/main">
  <c r="E12" i="22"/>
  <c r="C12"/>
  <c r="E31"/>
  <c r="C31"/>
  <c r="E30"/>
  <c r="C30"/>
  <c r="E29"/>
  <c r="C29"/>
  <c r="E28"/>
  <c r="C28"/>
  <c r="E23"/>
  <c r="C23"/>
  <c r="E18"/>
  <c r="C18"/>
  <c r="E17"/>
  <c r="C17"/>
  <c r="E16"/>
  <c r="C16"/>
  <c r="E15"/>
  <c r="C15"/>
  <c r="E14"/>
  <c r="C14"/>
  <c r="E13"/>
  <c r="C13"/>
  <c r="E11"/>
  <c r="C11"/>
  <c r="E45" i="21"/>
  <c r="C45"/>
  <c r="E44"/>
  <c r="C44"/>
  <c r="E43"/>
  <c r="C43"/>
  <c r="E42"/>
  <c r="C42"/>
  <c r="E41"/>
  <c r="C41"/>
  <c r="E40"/>
  <c r="C40"/>
  <c r="E39"/>
  <c r="C39"/>
  <c r="E38"/>
  <c r="C38"/>
  <c r="E37"/>
  <c r="C37"/>
  <c r="E32"/>
  <c r="C32"/>
  <c r="E31"/>
  <c r="C31"/>
  <c r="E30"/>
  <c r="C30"/>
  <c r="E29"/>
  <c r="C29"/>
  <c r="E28"/>
  <c r="C28"/>
  <c r="E27"/>
  <c r="C27"/>
  <c r="E26"/>
  <c r="C26"/>
  <c r="E25"/>
  <c r="C25"/>
  <c r="E24"/>
  <c r="C24"/>
  <c r="E19"/>
  <c r="C19"/>
  <c r="E18"/>
  <c r="C18"/>
  <c r="E17"/>
  <c r="C17"/>
  <c r="E16"/>
  <c r="C16"/>
  <c r="E15"/>
  <c r="C15"/>
  <c r="E14"/>
  <c r="C14"/>
  <c r="E13"/>
  <c r="C13"/>
  <c r="E12"/>
  <c r="C12"/>
  <c r="E11"/>
  <c r="C11"/>
  <c r="F12" i="22" l="1"/>
  <c r="F11"/>
  <c r="F13"/>
  <c r="F14"/>
  <c r="F15"/>
  <c r="F16"/>
  <c r="F17"/>
  <c r="F18"/>
  <c r="F23"/>
  <c r="F28"/>
  <c r="F29"/>
  <c r="F30"/>
  <c r="F31"/>
  <c r="F39" i="21"/>
  <c r="F40"/>
  <c r="F41"/>
  <c r="F42"/>
  <c r="F43"/>
  <c r="F44"/>
  <c r="F45"/>
  <c r="F25"/>
  <c r="F26"/>
  <c r="F27"/>
  <c r="F28"/>
  <c r="F29"/>
  <c r="F30"/>
  <c r="F31"/>
  <c r="F32"/>
  <c r="F24"/>
  <c r="F13"/>
  <c r="F15"/>
  <c r="F18"/>
  <c r="F19"/>
  <c r="F17"/>
  <c r="H18"/>
  <c r="H19"/>
  <c r="F19" i="22" l="1"/>
  <c r="F32"/>
  <c r="F24"/>
  <c r="F16" i="21"/>
  <c r="F12"/>
  <c r="F14"/>
  <c r="F11"/>
  <c r="F38"/>
  <c r="F37"/>
  <c r="F33" i="22" l="1"/>
  <c r="F20" i="21"/>
  <c r="F46"/>
  <c r="F33"/>
  <c r="F47" l="1"/>
</calcChain>
</file>

<file path=xl/sharedStrings.xml><?xml version="1.0" encoding="utf-8"?>
<sst xmlns="http://schemas.openxmlformats.org/spreadsheetml/2006/main" count="650" uniqueCount="247">
  <si>
    <t>Product or component</t>
  </si>
  <si>
    <t>Project</t>
  </si>
  <si>
    <t>Date</t>
  </si>
  <si>
    <t>Author</t>
  </si>
  <si>
    <t>Notes and conclusions</t>
  </si>
  <si>
    <t xml:space="preserve">Production </t>
  </si>
  <si>
    <t>Materials, treatments, transport and extra energy</t>
  </si>
  <si>
    <t>Transport, energy and possible auxiliary materials</t>
  </si>
  <si>
    <t>Disposal</t>
  </si>
  <si>
    <t>Disposal processes for each material type</t>
  </si>
  <si>
    <t>Amount</t>
  </si>
  <si>
    <t>Indicator</t>
  </si>
  <si>
    <t>Result</t>
  </si>
  <si>
    <t>Measure unit</t>
  </si>
  <si>
    <t>Total [mPt]</t>
  </si>
  <si>
    <t>Total [mPt] (all phases)</t>
  </si>
  <si>
    <t xml:space="preserve">Use </t>
  </si>
  <si>
    <t>Cast iron</t>
  </si>
  <si>
    <t>Converter steel</t>
  </si>
  <si>
    <t>Electro steel</t>
  </si>
  <si>
    <t>Steel</t>
  </si>
  <si>
    <t>Steel high alloy</t>
  </si>
  <si>
    <t>Steel low alloy</t>
  </si>
  <si>
    <t>Aluminium 100% Rec.</t>
  </si>
  <si>
    <t>Aluminium 0% Rec.</t>
  </si>
  <si>
    <t>Chromium</t>
  </si>
  <si>
    <t>Copper</t>
  </si>
  <si>
    <t>Lead</t>
  </si>
  <si>
    <t>Nickel enriched</t>
  </si>
  <si>
    <t>Palladium enriched</t>
  </si>
  <si>
    <t>Platinum</t>
  </si>
  <si>
    <t>Rhodium enriched</t>
  </si>
  <si>
    <t>Zinc</t>
  </si>
  <si>
    <t>Bending–aluminium</t>
  </si>
  <si>
    <t>Bending–steel</t>
  </si>
  <si>
    <t>Bending–RVS</t>
  </si>
  <si>
    <t>Brazing</t>
  </si>
  <si>
    <t>Cold roll into sheet</t>
  </si>
  <si>
    <t>Electrolytic Chromium plating</t>
  </si>
  <si>
    <t>Electrolytic galvanising</t>
  </si>
  <si>
    <t>Extrusion – aluminium</t>
  </si>
  <si>
    <t>Milling, turning, drilling</t>
  </si>
  <si>
    <t>Pressing</t>
  </si>
  <si>
    <t>Spot welding–aluminium</t>
  </si>
  <si>
    <t>Shearing/stamping–aluminium</t>
  </si>
  <si>
    <t>Shearing/stampin–steel</t>
  </si>
  <si>
    <t>Shearing/stamping–RVS</t>
  </si>
  <si>
    <t>Sheet production</t>
  </si>
  <si>
    <t>Band zinc coating</t>
  </si>
  <si>
    <t>Hot galvanising</t>
  </si>
  <si>
    <t>Zinc coating (conversion um)</t>
  </si>
  <si>
    <t>ABS</t>
  </si>
  <si>
    <t>HDPE</t>
  </si>
  <si>
    <t>LDPE</t>
  </si>
  <si>
    <t>PA 6.6</t>
  </si>
  <si>
    <t>PC</t>
  </si>
  <si>
    <t>PET</t>
  </si>
  <si>
    <t>PET bottle grade</t>
  </si>
  <si>
    <t>PP</t>
  </si>
  <si>
    <t>PS (GPPS)</t>
  </si>
  <si>
    <t>PS (HIPS)</t>
  </si>
  <si>
    <t>PS (EPS)</t>
  </si>
  <si>
    <t>PUR energy absorbing</t>
  </si>
  <si>
    <t>PUR flexible block foam</t>
  </si>
  <si>
    <t>PUR hardfoam</t>
  </si>
  <si>
    <t>PUR semi rigid foam</t>
  </si>
  <si>
    <t>PVC high impact</t>
  </si>
  <si>
    <t>PVC (rigid)</t>
  </si>
  <si>
    <t>PVC (flexible)</t>
  </si>
  <si>
    <t>PVDC</t>
  </si>
  <si>
    <t>Blow foil extrusion PE</t>
  </si>
  <si>
    <t>Calandering PVC foil</t>
  </si>
  <si>
    <t>Injection moulding – 1</t>
  </si>
  <si>
    <t>Injection moulding – 2</t>
  </si>
  <si>
    <t>Milling,turning,drilling</t>
  </si>
  <si>
    <t>Pressure forming</t>
  </si>
  <si>
    <t>React.Inj.Moulding-PUR</t>
  </si>
  <si>
    <t>Ultrasonic welding</t>
  </si>
  <si>
    <t>Vacuum-forming</t>
  </si>
  <si>
    <t>EPDM rubber</t>
  </si>
  <si>
    <t>Packaging carton</t>
  </si>
  <si>
    <t>Paper</t>
  </si>
  <si>
    <t>Glass (brown)</t>
  </si>
  <si>
    <t>Glass (green)</t>
  </si>
  <si>
    <t>Glass (white)</t>
  </si>
  <si>
    <t>Heat coal briquette (stove)</t>
  </si>
  <si>
    <t>Heat coal (industrial furnace)</t>
  </si>
  <si>
    <t>Heat lignite briquet</t>
  </si>
  <si>
    <t>Heat gas (boiler)</t>
  </si>
  <si>
    <t>Heat gas (industrial furnace)</t>
  </si>
  <si>
    <t>Heat oil (boiler)</t>
  </si>
  <si>
    <t>Heat oil (industrial furnace)</t>
  </si>
  <si>
    <t>Heat wood</t>
  </si>
  <si>
    <t>Electricity facade m-Si</t>
  </si>
  <si>
    <t>Electricity facade p-Si</t>
  </si>
  <si>
    <t>Electricity roof m-Si</t>
  </si>
  <si>
    <t>Electricity roof p-Si</t>
  </si>
  <si>
    <t>Electr. MV Europe (UCPTE)</t>
  </si>
  <si>
    <t>Electr. LV Europe (UCPTE)</t>
  </si>
  <si>
    <t>Electricity LV Austria</t>
  </si>
  <si>
    <t>Electricity LV Belgium</t>
  </si>
  <si>
    <t>Electricity LV Switzerland</t>
  </si>
  <si>
    <t>Electricity LV Great Britain</t>
  </si>
  <si>
    <t>Electricity LV France</t>
  </si>
  <si>
    <t>Electricity LV Greece</t>
  </si>
  <si>
    <t>Electricity LV Italy</t>
  </si>
  <si>
    <t>Electricity LV the Netherlands</t>
  </si>
  <si>
    <t>Electricity LV Portugal</t>
  </si>
  <si>
    <t>Delivery van &lt;3.5t</t>
  </si>
  <si>
    <t>Truck 16t</t>
  </si>
  <si>
    <t>Truck 28t</t>
  </si>
  <si>
    <t>Truck 28t (volume)</t>
  </si>
  <si>
    <t>Truck 40t</t>
  </si>
  <si>
    <t>Passenger car W-Europe</t>
  </si>
  <si>
    <t>Rail transport</t>
  </si>
  <si>
    <t>Tanker inland</t>
  </si>
  <si>
    <t>Tanker oceanic</t>
  </si>
  <si>
    <t>Freighter inland</t>
  </si>
  <si>
    <t>Freighter oceanic</t>
  </si>
  <si>
    <t>Average air transport</t>
  </si>
  <si>
    <t>Continental air transport</t>
  </si>
  <si>
    <t>Intercontinental air transport</t>
  </si>
  <si>
    <t>Recycling PE</t>
  </si>
  <si>
    <t>Recycling PP</t>
  </si>
  <si>
    <t>Recycling PS</t>
  </si>
  <si>
    <t>Recycling PVC</t>
  </si>
  <si>
    <t>Recycling Paper</t>
  </si>
  <si>
    <t>Recycling Cardboard</t>
  </si>
  <si>
    <t>Recycling Glass</t>
  </si>
  <si>
    <t>Recycling Aluminium</t>
  </si>
  <si>
    <t>Recycling Ferro metals</t>
  </si>
  <si>
    <t>Incineration</t>
  </si>
  <si>
    <t>Incineration PE</t>
  </si>
  <si>
    <t>Incineration PP</t>
  </si>
  <si>
    <t>Incineration PUR</t>
  </si>
  <si>
    <t>Incineration PET</t>
  </si>
  <si>
    <t>Incineration PS</t>
  </si>
  <si>
    <t>Incineration Nylon</t>
  </si>
  <si>
    <t>Incineration PVC</t>
  </si>
  <si>
    <t>Incineration PVDC</t>
  </si>
  <si>
    <t>Incineration Paper</t>
  </si>
  <si>
    <t>Incineration Cardboard</t>
  </si>
  <si>
    <t>Incineration Steel</t>
  </si>
  <si>
    <t>Incineration Aluminium</t>
  </si>
  <si>
    <t>Incineration Glass</t>
  </si>
  <si>
    <t>Landfill</t>
  </si>
  <si>
    <t>Landfill PE</t>
  </si>
  <si>
    <t>Landfill PP</t>
  </si>
  <si>
    <t>Landfill PET</t>
  </si>
  <si>
    <t>Landfill PS</t>
  </si>
  <si>
    <t>Landfill EPS foam</t>
  </si>
  <si>
    <t>Landfill foam 20kg/m3</t>
  </si>
  <si>
    <t>Landfill foam 100kg/m3</t>
  </si>
  <si>
    <t>Landfill Nylon</t>
  </si>
  <si>
    <t>Landfill PVC</t>
  </si>
  <si>
    <t>Landfill PVDC</t>
  </si>
  <si>
    <t>Landfill Paper</t>
  </si>
  <si>
    <t>Landfill Cardboard</t>
  </si>
  <si>
    <t>Landfill Glass</t>
  </si>
  <si>
    <t>Landfill Steel</t>
  </si>
  <si>
    <t>Landfill Aluminium</t>
  </si>
  <si>
    <t>Landfill of 1 m3 volume</t>
  </si>
  <si>
    <t>Introduction to the Tool</t>
  </si>
  <si>
    <t>What is the purpose of the tool?</t>
  </si>
  <si>
    <t>What are the benefits of the tool?</t>
  </si>
  <si>
    <t>How does this tool work?</t>
  </si>
  <si>
    <t>Eco-indicator 99</t>
  </si>
  <si>
    <t>A quantitative LCA method</t>
  </si>
  <si>
    <t>References:
PréConsultants (2000) Eco‐indicator 99, Manual for Designers: A damage oriented method for Life Cycle Impact Assessment, Ministry of Housing, Spatial Planning and the Environment, Netherlands.</t>
  </si>
  <si>
    <r>
      <t xml:space="preserve">Eco-indicator 99 is a quantitative LCA method meant to identify the most important environmental impacts of a product or to compare one existing product with another or a current product with new development options. The Eco-Indicator 99 method is a simpler LCA; it uses a weighting method to transform the LCA results into a single score called the </t>
    </r>
    <r>
      <rPr>
        <b/>
        <sz val="10"/>
        <color rgb="FF494949"/>
        <rFont val="Verdana"/>
        <family val="2"/>
      </rPr>
      <t>eco-indicator</t>
    </r>
    <r>
      <rPr>
        <sz val="10"/>
        <color rgb="FF494949"/>
        <rFont val="Verdana"/>
        <family val="2"/>
      </rPr>
      <t xml:space="preserve"> (measured in mPt).</t>
    </r>
  </si>
  <si>
    <t>Plastics</t>
  </si>
  <si>
    <t>Rubbers</t>
  </si>
  <si>
    <t>Non_ferro_metals</t>
  </si>
  <si>
    <t>Ferro_metals</t>
  </si>
  <si>
    <t>MAP</t>
  </si>
  <si>
    <t>Name</t>
  </si>
  <si>
    <t>Purpose</t>
  </si>
  <si>
    <t>Material or Process</t>
  </si>
  <si>
    <t>http://www.contextures.com/xlDataVal02.html</t>
  </si>
  <si>
    <t>Metals_processing</t>
  </si>
  <si>
    <t>Plastics_processing</t>
  </si>
  <si>
    <t>See</t>
  </si>
  <si>
    <t>Units</t>
  </si>
  <si>
    <t>kg</t>
  </si>
  <si>
    <t>mPts</t>
  </si>
  <si>
    <t>Material or process class</t>
  </si>
  <si>
    <t>Material or process detail</t>
  </si>
  <si>
    <t>MJ</t>
  </si>
  <si>
    <t>kWh</t>
  </si>
  <si>
    <t>tkm</t>
  </si>
  <si>
    <t>Heat</t>
  </si>
  <si>
    <t>Electricity</t>
  </si>
  <si>
    <t>Transport</t>
  </si>
  <si>
    <t>Recycling</t>
  </si>
  <si>
    <t>Use</t>
  </si>
  <si>
    <t>Use class</t>
  </si>
  <si>
    <t>Use detail</t>
  </si>
  <si>
    <t>Disposal class</t>
  </si>
  <si>
    <t>Disposal detail</t>
  </si>
  <si>
    <t>Solar</t>
  </si>
  <si>
    <t>Electricity USA</t>
  </si>
  <si>
    <t>Coffee Machine</t>
  </si>
  <si>
    <t>Example</t>
  </si>
  <si>
    <t>18-8-2013</t>
  </si>
  <si>
    <t>Ullman</t>
  </si>
  <si>
    <t>Analysis of a coffee machine.  Assumption: 5 years use, 2 x day, half capacity, keep hot for 30 minutes</t>
  </si>
  <si>
    <t>m2</t>
  </si>
  <si>
    <t>dm3</t>
  </si>
  <si>
    <t>weld</t>
  </si>
  <si>
    <t>mm2</t>
  </si>
  <si>
    <t>m</t>
  </si>
  <si>
    <t>delta mm</t>
  </si>
  <si>
    <t xml:space="preserve">Passenger car </t>
  </si>
  <si>
    <t>Paper_Glass</t>
  </si>
  <si>
    <t>Result (mPts)</t>
  </si>
  <si>
    <t>Waste</t>
  </si>
  <si>
    <t>Waste PE</t>
  </si>
  <si>
    <t>Waste PP</t>
  </si>
  <si>
    <t>Waste PET</t>
  </si>
  <si>
    <t>Waste PS</t>
  </si>
  <si>
    <t>Waste Nylon</t>
  </si>
  <si>
    <t>Waste PVC</t>
  </si>
  <si>
    <t>Waste PVDC</t>
  </si>
  <si>
    <t>Waste Paper</t>
  </si>
  <si>
    <t>Waste Cardboard</t>
  </si>
  <si>
    <t>Waste Aluminium</t>
  </si>
  <si>
    <t>Waste Glass</t>
  </si>
  <si>
    <t>Waste Steel</t>
  </si>
  <si>
    <t xml:space="preserve">Eco-Indicator 99 provides a standard indicator value for a large number of frequently used materials and processes. Data have been collected in advance for the most common materials and processes and indicators were calculated from these. The eco-indicator is a number that represents the environmental impact of a material/process based on data from an LCA.
</t>
  </si>
  <si>
    <r>
      <t xml:space="preserve">Eco-Indicator 99 modified for </t>
    </r>
    <r>
      <rPr>
        <i/>
        <sz val="14"/>
        <rFont val="Calibri"/>
        <family val="2"/>
        <scheme val="minor"/>
      </rPr>
      <t>The Mechanical Design Process</t>
    </r>
    <r>
      <rPr>
        <sz val="14"/>
        <rFont val="Calibri"/>
        <family val="2"/>
        <scheme val="minor"/>
      </rPr>
      <t>, 5th Edition</t>
    </r>
  </si>
  <si>
    <t>Class</t>
  </si>
  <si>
    <t>Detail</t>
  </si>
  <si>
    <t>Ferro metals</t>
  </si>
  <si>
    <t>Non-ferro metals</t>
  </si>
  <si>
    <t>Metals processing</t>
  </si>
  <si>
    <t>Plastics processing</t>
  </si>
  <si>
    <t>Paper Glass</t>
  </si>
  <si>
    <t>Based on Spreadsheets from FutureSME, modified for the 5th edition of The Mechancial Design Process</t>
  </si>
  <si>
    <r>
      <t xml:space="preserve">1.Fill in or copy the &lt;form&gt;.  If you copy it, keep the copy in the same workbook. 
2.Identify the </t>
    </r>
    <r>
      <rPr>
        <b/>
        <sz val="10"/>
        <color rgb="FF494949"/>
        <rFont val="Verdana"/>
        <family val="2"/>
      </rPr>
      <t>goal</t>
    </r>
    <r>
      <rPr>
        <sz val="10"/>
        <color rgb="FF494949"/>
        <rFont val="Verdana"/>
        <family val="2"/>
      </rPr>
      <t xml:space="preserve"> of your study e.g. a study to identify the highest environmental impact so that you can re-design your product to be more environmentally friendly
3. Identify the </t>
    </r>
    <r>
      <rPr>
        <b/>
        <sz val="10"/>
        <color rgb="FF494949"/>
        <rFont val="Verdana"/>
        <family val="2"/>
      </rPr>
      <t>scope</t>
    </r>
    <r>
      <rPr>
        <sz val="10"/>
        <color rgb="FF494949"/>
        <rFont val="Verdana"/>
        <family val="2"/>
      </rPr>
      <t xml:space="preserve">: product functionality, functional unit, material flow diagram (all processes associated with the product)
4. Identify </t>
    </r>
    <r>
      <rPr>
        <b/>
        <sz val="10"/>
        <color rgb="FF494949"/>
        <rFont val="Verdana"/>
        <family val="2"/>
      </rPr>
      <t>inputs and outputs</t>
    </r>
    <r>
      <rPr>
        <sz val="10"/>
        <color rgb="FF494949"/>
        <rFont val="Verdana"/>
        <family val="2"/>
      </rPr>
      <t xml:space="preserve"> of each process and fill out the Eco-indicator form
5. In the first column on the form, a pull-down allows you to choose a </t>
    </r>
    <r>
      <rPr>
        <b/>
        <sz val="10"/>
        <color rgb="FF494949"/>
        <rFont val="Verdana"/>
        <family val="2"/>
      </rPr>
      <t>class.</t>
    </r>
    <r>
      <rPr>
        <sz val="10"/>
        <color rgb="FF494949"/>
        <rFont val="Verdana"/>
        <family val="2"/>
      </rPr>
      <t xml:space="preserve">
6. Tthe second column allows you to choose a class </t>
    </r>
    <r>
      <rPr>
        <b/>
        <sz val="10"/>
        <color rgb="FF494949"/>
        <rFont val="Verdana"/>
        <family val="2"/>
      </rPr>
      <t>detail</t>
    </r>
    <r>
      <rPr>
        <sz val="10"/>
        <color rgb="FF494949"/>
        <rFont val="Verdana"/>
        <family val="2"/>
      </rPr>
      <t xml:space="preserve">.  Once chosen the </t>
    </r>
    <r>
      <rPr>
        <b/>
        <sz val="10"/>
        <color rgb="FF494949"/>
        <rFont val="Verdana"/>
        <family val="2"/>
      </rPr>
      <t>units</t>
    </r>
    <r>
      <rPr>
        <sz val="10"/>
        <color rgb="FF494949"/>
        <rFont val="Verdana"/>
        <family val="2"/>
      </rPr>
      <t xml:space="preserve"> and </t>
    </r>
    <r>
      <rPr>
        <b/>
        <sz val="10"/>
        <color rgb="FF494949"/>
        <rFont val="Verdana"/>
        <family val="2"/>
      </rPr>
      <t xml:space="preserve">indicator values </t>
    </r>
    <r>
      <rPr>
        <sz val="10"/>
        <color rgb="FF494949"/>
        <rFont val="Verdana"/>
        <family val="2"/>
      </rPr>
      <t xml:space="preserve">are automatically filled in.
7. You enter the </t>
    </r>
    <r>
      <rPr>
        <b/>
        <sz val="10"/>
        <color rgb="FF494949"/>
        <rFont val="Verdana"/>
        <family val="2"/>
      </rPr>
      <t>amount</t>
    </r>
    <r>
      <rPr>
        <sz val="10"/>
        <color rgb="FF494949"/>
        <rFont val="Verdana"/>
        <family val="2"/>
      </rPr>
      <t xml:space="preserve"> of resource used.
8. The </t>
    </r>
    <r>
      <rPr>
        <b/>
        <sz val="10"/>
        <color rgb="FF494949"/>
        <rFont val="Verdana"/>
        <family val="2"/>
      </rPr>
      <t xml:space="preserve">results </t>
    </r>
    <r>
      <rPr>
        <sz val="10"/>
        <color rgb="FF494949"/>
        <rFont val="Verdana"/>
        <family val="2"/>
      </rPr>
      <t>are automatically calculated.</t>
    </r>
  </si>
  <si>
    <t>for how to make dependent dropdowns</t>
  </si>
  <si>
    <t>Worksheets</t>
  </si>
  <si>
    <t>a blank form for the Eco-Indicator</t>
  </si>
  <si>
    <t>&lt;Coffee pot&gt;  the form filled in for the coffee pot example</t>
  </si>
  <si>
    <t>&lt;Lists&gt; The structures for the pull down lists</t>
  </si>
  <si>
    <t>http://www.pre-sustainability.com/download/manuals/EI99_Manual.pdf</t>
  </si>
  <si>
    <t>&lt;Form&gt;</t>
  </si>
  <si>
    <t>&lt;Table&gt;  a table of points for each indicator taken from the EI99 Manual http://www.pre-sustainability.com/download/manuals/EI99_Manual.pdf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</si>
</sst>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4">
    <font>
      <sz val="10"/>
      <name val="Arial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22"/>
      <name val="Calibri"/>
      <family val="2"/>
      <scheme val="minor"/>
    </font>
    <font>
      <sz val="16"/>
      <color theme="0"/>
      <name val="Verdana"/>
      <family val="2"/>
    </font>
    <font>
      <sz val="12"/>
      <color theme="0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sz val="10"/>
      <color rgb="FF494949"/>
      <name val="Verdana"/>
      <family val="2"/>
    </font>
    <font>
      <b/>
      <sz val="10"/>
      <color rgb="FF494949"/>
      <name val="Verdana"/>
      <family val="2"/>
    </font>
    <font>
      <sz val="10"/>
      <color theme="1"/>
      <name val="Verdana"/>
      <family val="2"/>
    </font>
    <font>
      <u/>
      <sz val="11"/>
      <color theme="10"/>
      <name val="Calibri"/>
      <family val="2"/>
    </font>
    <font>
      <sz val="8"/>
      <color theme="1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213E90"/>
        <bgColor indexed="64"/>
      </patternFill>
    </fill>
    <fill>
      <patternFill patternType="solid">
        <fgColor rgb="FF24AFC7"/>
        <bgColor indexed="64"/>
      </patternFill>
    </fill>
    <fill>
      <patternFill patternType="solid">
        <fgColor rgb="FF7D7D7D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 applyProtection="1">
      <alignment vertical="top" wrapText="1"/>
      <protection locked="0"/>
    </xf>
    <xf numFmtId="2" fontId="4" fillId="0" borderId="2" xfId="0" applyNumberFormat="1" applyFont="1" applyBorder="1" applyAlignment="1" applyProtection="1">
      <alignment vertical="top" wrapText="1"/>
      <protection locked="0"/>
    </xf>
    <xf numFmtId="164" fontId="4" fillId="0" borderId="2" xfId="0" applyNumberFormat="1" applyFont="1" applyBorder="1" applyAlignment="1" applyProtection="1">
      <alignment vertical="top" wrapText="1"/>
      <protection locked="0"/>
    </xf>
    <xf numFmtId="0" fontId="3" fillId="0" borderId="10" xfId="0" applyFont="1" applyBorder="1"/>
    <xf numFmtId="0" fontId="3" fillId="2" borderId="10" xfId="0" applyFont="1" applyFill="1" applyBorder="1"/>
    <xf numFmtId="0" fontId="3" fillId="0" borderId="10" xfId="0" quotePrefix="1" applyFont="1" applyBorder="1" applyAlignment="1">
      <alignment horizontal="left"/>
    </xf>
    <xf numFmtId="0" fontId="1" fillId="0" borderId="0" xfId="1"/>
    <xf numFmtId="0" fontId="13" fillId="0" borderId="0" xfId="1" quotePrefix="1" applyFont="1" applyAlignment="1">
      <alignment horizontal="left"/>
    </xf>
    <xf numFmtId="0" fontId="1" fillId="0" borderId="0" xfId="1" applyAlignment="1"/>
    <xf numFmtId="2" fontId="3" fillId="2" borderId="2" xfId="0" applyNumberFormat="1" applyFont="1" applyFill="1" applyBorder="1" applyAlignment="1">
      <alignment vertical="top" wrapText="1"/>
    </xf>
    <xf numFmtId="2" fontId="4" fillId="2" borderId="2" xfId="0" applyNumberFormat="1" applyFont="1" applyFill="1" applyBorder="1" applyAlignment="1">
      <alignment vertical="top" wrapText="1"/>
    </xf>
    <xf numFmtId="2" fontId="19" fillId="3" borderId="4" xfId="0" applyNumberFormat="1" applyFont="1" applyFill="1" applyBorder="1" applyAlignment="1">
      <alignment vertical="top" wrapText="1"/>
    </xf>
    <xf numFmtId="0" fontId="17" fillId="4" borderId="3" xfId="0" applyFont="1" applyFill="1" applyBorder="1" applyAlignment="1">
      <alignment vertical="top" wrapText="1"/>
    </xf>
    <xf numFmtId="2" fontId="17" fillId="4" borderId="3" xfId="0" applyNumberFormat="1" applyFont="1" applyFill="1" applyBorder="1" applyAlignment="1">
      <alignment vertical="top" wrapText="1"/>
    </xf>
    <xf numFmtId="0" fontId="17" fillId="4" borderId="3" xfId="0" applyFont="1" applyFill="1" applyBorder="1" applyAlignment="1">
      <alignment horizontal="right" vertical="top" wrapText="1"/>
    </xf>
    <xf numFmtId="164" fontId="17" fillId="4" borderId="3" xfId="0" applyNumberFormat="1" applyFont="1" applyFill="1" applyBorder="1" applyAlignment="1">
      <alignment vertical="top" wrapText="1"/>
    </xf>
    <xf numFmtId="2" fontId="16" fillId="4" borderId="3" xfId="0" applyNumberFormat="1" applyFont="1" applyFill="1" applyBorder="1" applyAlignment="1">
      <alignment vertical="top" wrapText="1"/>
    </xf>
    <xf numFmtId="0" fontId="20" fillId="0" borderId="0" xfId="0" applyFont="1"/>
    <xf numFmtId="0" fontId="20" fillId="7" borderId="0" xfId="0" applyFont="1" applyFill="1"/>
    <xf numFmtId="0" fontId="0" fillId="7" borderId="0" xfId="0" applyFill="1"/>
    <xf numFmtId="2" fontId="3" fillId="8" borderId="2" xfId="0" applyNumberFormat="1" applyFont="1" applyFill="1" applyBorder="1" applyAlignment="1" applyProtection="1">
      <alignment horizontal="center" vertical="top" wrapText="1"/>
      <protection locked="0"/>
    </xf>
    <xf numFmtId="0" fontId="3" fillId="8" borderId="2" xfId="0" applyFont="1" applyFill="1" applyBorder="1" applyAlignment="1" applyProtection="1">
      <alignment horizontal="center" vertical="top" wrapText="1"/>
      <protection locked="0"/>
    </xf>
    <xf numFmtId="0" fontId="20" fillId="0" borderId="0" xfId="0" applyNumberFormat="1" applyFont="1"/>
    <xf numFmtId="0" fontId="0" fillId="0" borderId="0" xfId="0" applyNumberFormat="1"/>
    <xf numFmtId="0" fontId="3" fillId="9" borderId="1" xfId="0" applyFont="1" applyFill="1" applyBorder="1" applyAlignment="1" applyProtection="1">
      <alignment vertical="top" wrapText="1"/>
      <protection locked="0"/>
    </xf>
    <xf numFmtId="0" fontId="3" fillId="9" borderId="3" xfId="0" applyFont="1" applyFill="1" applyBorder="1" applyAlignment="1" applyProtection="1">
      <alignment vertical="top" wrapText="1"/>
      <protection locked="0"/>
    </xf>
    <xf numFmtId="0" fontId="3" fillId="9" borderId="9" xfId="0" applyFont="1" applyFill="1" applyBorder="1" applyAlignment="1" applyProtection="1">
      <alignment vertical="top" wrapText="1"/>
      <protection locked="0"/>
    </xf>
    <xf numFmtId="0" fontId="3" fillId="9" borderId="5" xfId="0" applyFont="1" applyFill="1" applyBorder="1" applyAlignment="1" applyProtection="1">
      <alignment vertical="top" wrapText="1"/>
      <protection locked="0"/>
    </xf>
    <xf numFmtId="0" fontId="3" fillId="8" borderId="7" xfId="0" applyFont="1" applyFill="1" applyBorder="1" applyAlignment="1" applyProtection="1">
      <alignment horizontal="center" vertical="top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2" fontId="17" fillId="4" borderId="15" xfId="0" applyNumberFormat="1" applyFont="1" applyFill="1" applyBorder="1" applyAlignment="1" applyProtection="1">
      <alignment vertical="top" wrapText="1"/>
      <protection locked="0"/>
    </xf>
    <xf numFmtId="164" fontId="3" fillId="0" borderId="4" xfId="0" applyNumberFormat="1" applyFont="1" applyBorder="1" applyAlignment="1" applyProtection="1">
      <alignment horizontal="center" vertical="top" wrapText="1"/>
      <protection locked="0"/>
    </xf>
    <xf numFmtId="0" fontId="20" fillId="0" borderId="0" xfId="0" applyNumberFormat="1" applyFont="1" applyFill="1" applyBorder="1"/>
    <xf numFmtId="0" fontId="14" fillId="0" borderId="0" xfId="2" applyAlignment="1" applyProtection="1"/>
    <xf numFmtId="0" fontId="4" fillId="9" borderId="1" xfId="0" applyFont="1" applyFill="1" applyBorder="1" applyAlignment="1" applyProtection="1">
      <alignment vertical="top" wrapText="1"/>
      <protection locked="0"/>
    </xf>
    <xf numFmtId="0" fontId="4" fillId="9" borderId="2" xfId="0" applyFont="1" applyFill="1" applyBorder="1" applyAlignment="1" applyProtection="1">
      <alignment vertical="top" wrapText="1"/>
      <protection locked="0"/>
    </xf>
    <xf numFmtId="0" fontId="6" fillId="9" borderId="3" xfId="0" applyFont="1" applyFill="1" applyBorder="1" applyAlignment="1" applyProtection="1">
      <alignment vertical="top" wrapText="1"/>
      <protection locked="0"/>
    </xf>
    <xf numFmtId="0" fontId="6" fillId="9" borderId="1" xfId="0" applyFont="1" applyFill="1" applyBorder="1" applyAlignment="1" applyProtection="1">
      <alignment vertical="top" wrapText="1"/>
      <protection locked="0"/>
    </xf>
    <xf numFmtId="0" fontId="4" fillId="8" borderId="2" xfId="0" applyFont="1" applyFill="1" applyBorder="1" applyAlignment="1" applyProtection="1">
      <alignment horizontal="right" vertical="top" wrapText="1"/>
      <protection locked="0"/>
    </xf>
    <xf numFmtId="0" fontId="4" fillId="8" borderId="3" xfId="0" applyFont="1" applyFill="1" applyBorder="1" applyAlignment="1" applyProtection="1">
      <alignment horizontal="right" vertical="top" wrapText="1"/>
      <protection locked="0"/>
    </xf>
    <xf numFmtId="0" fontId="4" fillId="8" borderId="1" xfId="0" applyFont="1" applyFill="1" applyBorder="1" applyAlignment="1" applyProtection="1">
      <alignment horizontal="right" vertical="top" wrapText="1"/>
      <protection locked="0"/>
    </xf>
    <xf numFmtId="2" fontId="4" fillId="2" borderId="2" xfId="0" applyNumberFormat="1" applyFont="1" applyFill="1" applyBorder="1" applyAlignment="1" applyProtection="1">
      <alignment vertical="top" wrapText="1"/>
      <protection locked="0"/>
    </xf>
    <xf numFmtId="165" fontId="3" fillId="0" borderId="2" xfId="0" applyNumberFormat="1" applyFont="1" applyBorder="1" applyAlignment="1" applyProtection="1">
      <alignment vertical="top" wrapText="1"/>
      <protection locked="0"/>
    </xf>
    <xf numFmtId="165" fontId="4" fillId="0" borderId="2" xfId="0" applyNumberFormat="1" applyFont="1" applyBorder="1" applyAlignment="1" applyProtection="1">
      <alignment vertical="top" wrapText="1"/>
      <protection locked="0"/>
    </xf>
    <xf numFmtId="1" fontId="3" fillId="2" borderId="2" xfId="0" applyNumberFormat="1" applyFont="1" applyFill="1" applyBorder="1" applyAlignment="1">
      <alignment vertical="top" wrapText="1"/>
    </xf>
    <xf numFmtId="1" fontId="16" fillId="4" borderId="3" xfId="0" applyNumberFormat="1" applyFont="1" applyFill="1" applyBorder="1" applyAlignment="1">
      <alignment vertical="top" wrapText="1"/>
    </xf>
    <xf numFmtId="1" fontId="4" fillId="2" borderId="2" xfId="0" applyNumberFormat="1" applyFont="1" applyFill="1" applyBorder="1" applyAlignment="1" applyProtection="1">
      <alignment vertical="top" wrapText="1"/>
      <protection locked="0"/>
    </xf>
    <xf numFmtId="1" fontId="4" fillId="2" borderId="2" xfId="0" applyNumberFormat="1" applyFont="1" applyFill="1" applyBorder="1" applyAlignment="1">
      <alignment vertical="top" wrapText="1"/>
    </xf>
    <xf numFmtId="1" fontId="19" fillId="3" borderId="4" xfId="0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3" fillId="0" borderId="0" xfId="1" applyFont="1" applyAlignment="1">
      <alignment horizontal="left"/>
    </xf>
    <xf numFmtId="0" fontId="10" fillId="5" borderId="11" xfId="1" applyFont="1" applyFill="1" applyBorder="1" applyAlignment="1">
      <alignment horizontal="left" vertical="center" wrapText="1"/>
    </xf>
    <xf numFmtId="0" fontId="10" fillId="5" borderId="12" xfId="1" applyFont="1" applyFill="1" applyBorder="1" applyAlignment="1">
      <alignment horizontal="left" vertical="center" wrapText="1"/>
    </xf>
    <xf numFmtId="0" fontId="10" fillId="5" borderId="13" xfId="1" applyFont="1" applyFill="1" applyBorder="1" applyAlignment="1">
      <alignment horizontal="left" vertical="center" wrapText="1"/>
    </xf>
    <xf numFmtId="0" fontId="11" fillId="0" borderId="11" xfId="1" applyFont="1" applyBorder="1" applyAlignment="1">
      <alignment horizontal="left" vertical="center" wrapText="1"/>
    </xf>
    <xf numFmtId="0" fontId="11" fillId="0" borderId="12" xfId="1" applyFont="1" applyBorder="1" applyAlignment="1">
      <alignment horizontal="left" vertical="center" wrapText="1"/>
    </xf>
    <xf numFmtId="0" fontId="11" fillId="0" borderId="13" xfId="1" applyFont="1" applyBorder="1" applyAlignment="1">
      <alignment horizontal="left" vertical="center" wrapText="1"/>
    </xf>
    <xf numFmtId="0" fontId="14" fillId="0" borderId="0" xfId="2" quotePrefix="1" applyAlignment="1" applyProtection="1">
      <alignment horizontal="left"/>
    </xf>
    <xf numFmtId="0" fontId="15" fillId="0" borderId="0" xfId="1" quotePrefix="1" applyFont="1" applyAlignment="1">
      <alignment horizontal="left" vertical="center" wrapText="1"/>
    </xf>
    <xf numFmtId="0" fontId="15" fillId="0" borderId="0" xfId="1" applyFont="1" applyAlignment="1">
      <alignment horizontal="left" vertical="center" wrapText="1"/>
    </xf>
    <xf numFmtId="0" fontId="23" fillId="7" borderId="0" xfId="1" applyFont="1" applyFill="1" applyAlignment="1">
      <alignment horizontal="center"/>
    </xf>
    <xf numFmtId="0" fontId="11" fillId="0" borderId="11" xfId="1" quotePrefix="1" applyFont="1" applyBorder="1" applyAlignment="1">
      <alignment horizontal="left" vertical="center" wrapText="1"/>
    </xf>
    <xf numFmtId="0" fontId="7" fillId="3" borderId="0" xfId="1" quotePrefix="1" applyFont="1" applyFill="1" applyAlignment="1">
      <alignment horizontal="left" wrapText="1"/>
    </xf>
    <xf numFmtId="0" fontId="7" fillId="3" borderId="0" xfId="1" applyFont="1" applyFill="1" applyAlignment="1">
      <alignment horizontal="left" wrapText="1"/>
    </xf>
    <xf numFmtId="0" fontId="8" fillId="3" borderId="0" xfId="1" quotePrefix="1" applyFont="1" applyFill="1" applyAlignment="1">
      <alignment horizontal="left" wrapText="1"/>
    </xf>
    <xf numFmtId="0" fontId="8" fillId="3" borderId="0" xfId="1" applyFont="1" applyFill="1" applyAlignment="1">
      <alignment horizontal="left" wrapText="1"/>
    </xf>
    <xf numFmtId="0" fontId="9" fillId="4" borderId="11" xfId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horizontal="center" vertical="center"/>
    </xf>
    <xf numFmtId="0" fontId="2" fillId="6" borderId="9" xfId="0" applyFont="1" applyFill="1" applyBorder="1" applyAlignment="1" applyProtection="1">
      <alignment vertical="top" wrapText="1"/>
      <protection locked="0"/>
    </xf>
    <xf numFmtId="0" fontId="3" fillId="6" borderId="2" xfId="0" applyFont="1" applyFill="1" applyBorder="1" applyAlignment="1" applyProtection="1">
      <protection locked="0"/>
    </xf>
    <xf numFmtId="0" fontId="2" fillId="6" borderId="8" xfId="0" applyFont="1" applyFill="1" applyBorder="1" applyAlignment="1" applyProtection="1">
      <alignment vertical="top" wrapText="1"/>
      <protection locked="0"/>
    </xf>
    <xf numFmtId="0" fontId="3" fillId="6" borderId="9" xfId="0" applyFont="1" applyFill="1" applyBorder="1" applyAlignment="1" applyProtection="1">
      <protection locked="0"/>
    </xf>
    <xf numFmtId="0" fontId="3" fillId="6" borderId="5" xfId="0" applyFont="1" applyFill="1" applyBorder="1" applyAlignment="1">
      <alignment vertical="top" wrapText="1"/>
    </xf>
    <xf numFmtId="0" fontId="3" fillId="6" borderId="6" xfId="0" applyFont="1" applyFill="1" applyBorder="1" applyAlignment="1">
      <alignment vertical="top" wrapText="1"/>
    </xf>
    <xf numFmtId="0" fontId="3" fillId="6" borderId="7" xfId="0" applyFont="1" applyFill="1" applyBorder="1" applyAlignment="1"/>
    <xf numFmtId="0" fontId="3" fillId="6" borderId="6" xfId="0" applyFont="1" applyFill="1" applyBorder="1" applyAlignment="1"/>
    <xf numFmtId="0" fontId="18" fillId="3" borderId="16" xfId="0" applyFont="1" applyFill="1" applyBorder="1" applyAlignment="1">
      <alignment horizontal="right" vertical="top" wrapText="1"/>
    </xf>
    <xf numFmtId="0" fontId="18" fillId="3" borderId="18" xfId="0" applyFont="1" applyFill="1" applyBorder="1" applyAlignment="1">
      <alignment horizontal="right" vertical="top" wrapText="1"/>
    </xf>
    <xf numFmtId="0" fontId="18" fillId="3" borderId="17" xfId="0" applyFont="1" applyFill="1" applyBorder="1" applyAlignment="1">
      <alignment horizontal="right" vertical="top" wrapText="1"/>
    </xf>
    <xf numFmtId="0" fontId="21" fillId="6" borderId="18" xfId="0" applyFont="1" applyFill="1" applyBorder="1" applyAlignment="1">
      <alignment horizontal="center" vertical="top" wrapText="1"/>
    </xf>
    <xf numFmtId="0" fontId="21" fillId="6" borderId="17" xfId="0" applyFont="1" applyFill="1" applyBorder="1" applyAlignment="1">
      <alignment horizontal="center" vertical="top" wrapText="1"/>
    </xf>
    <xf numFmtId="0" fontId="4" fillId="6" borderId="5" xfId="0" applyFont="1" applyFill="1" applyBorder="1" applyAlignment="1">
      <alignment vertical="top" wrapText="1"/>
    </xf>
    <xf numFmtId="0" fontId="4" fillId="6" borderId="6" xfId="0" applyFont="1" applyFill="1" applyBorder="1" applyAlignment="1">
      <alignment vertical="top" wrapText="1"/>
    </xf>
    <xf numFmtId="0" fontId="4" fillId="6" borderId="7" xfId="0" applyFont="1" applyFill="1" applyBorder="1" applyAlignment="1">
      <alignment vertical="top" wrapText="1"/>
    </xf>
    <xf numFmtId="0" fontId="4" fillId="6" borderId="8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6" borderId="2" xfId="0" applyFont="1" applyFill="1" applyBorder="1" applyAlignment="1">
      <alignment vertical="top" wrapText="1"/>
    </xf>
    <xf numFmtId="14" fontId="2" fillId="6" borderId="8" xfId="0" applyNumberFormat="1" applyFont="1" applyFill="1" applyBorder="1" applyAlignment="1" applyProtection="1">
      <alignment horizontal="left" vertical="top" wrapText="1"/>
      <protection locked="0"/>
    </xf>
    <xf numFmtId="14" fontId="2" fillId="6" borderId="9" xfId="0" applyNumberFormat="1" applyFont="1" applyFill="1" applyBorder="1" applyAlignment="1" applyProtection="1">
      <alignment horizontal="left" vertical="top" wrapText="1"/>
      <protection locked="0"/>
    </xf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7" xfId="0" applyFont="1" applyFill="1" applyBorder="1" applyAlignment="1">
      <alignment vertical="top" wrapText="1"/>
    </xf>
    <xf numFmtId="0" fontId="3" fillId="6" borderId="8" xfId="0" applyFont="1" applyFill="1" applyBorder="1" applyAlignment="1">
      <alignment vertical="top" wrapText="1"/>
    </xf>
    <xf numFmtId="0" fontId="3" fillId="6" borderId="9" xfId="0" applyFont="1" applyFill="1" applyBorder="1" applyAlignment="1">
      <alignment vertical="top" wrapText="1"/>
    </xf>
    <xf numFmtId="0" fontId="3" fillId="6" borderId="2" xfId="0" applyFont="1" applyFill="1" applyBorder="1" applyAlignment="1">
      <alignment vertical="top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  <color rgb="FFFFCCFF"/>
      <color rgb="FF24AFC7"/>
      <color rgb="FF213E9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180975</xdr:colOff>
      <xdr:row>1</xdr:row>
      <xdr:rowOff>9525</xdr:rowOff>
    </xdr:from>
    <xdr:to>
      <xdr:col>10</xdr:col>
      <xdr:colOff>1514474</xdr:colOff>
      <xdr:row>4</xdr:row>
      <xdr:rowOff>95250</xdr:rowOff>
    </xdr:to>
    <xdr:pic>
      <xdr:nvPicPr>
        <xdr:cNvPr id="2" name="Picture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00700" y="200025"/>
          <a:ext cx="2552699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ontextures.com/xlDataVal0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L22"/>
  <sheetViews>
    <sheetView tabSelected="1" workbookViewId="0">
      <selection activeCell="L10" sqref="L10"/>
    </sheetView>
  </sheetViews>
  <sheetFormatPr defaultRowHeight="12.75"/>
  <cols>
    <col min="4" max="4" width="17.28515625" customWidth="1"/>
    <col min="11" max="11" width="31.85546875" customWidth="1"/>
  </cols>
  <sheetData>
    <row r="1" spans="1:12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>
      <c r="A2" s="10"/>
      <c r="B2" s="66" t="s">
        <v>166</v>
      </c>
      <c r="C2" s="67"/>
      <c r="D2" s="67"/>
      <c r="E2" s="67"/>
      <c r="F2" s="67"/>
      <c r="G2" s="67"/>
      <c r="H2" s="67"/>
      <c r="I2" s="10"/>
      <c r="J2" s="10"/>
      <c r="K2" s="10"/>
      <c r="L2" s="10"/>
    </row>
    <row r="3" spans="1:12" ht="15">
      <c r="A3" s="10"/>
      <c r="B3" s="67"/>
      <c r="C3" s="67"/>
      <c r="D3" s="67"/>
      <c r="E3" s="67"/>
      <c r="F3" s="67"/>
      <c r="G3" s="67"/>
      <c r="H3" s="67"/>
      <c r="I3" s="10"/>
      <c r="J3" s="10"/>
      <c r="K3" s="10"/>
      <c r="L3" s="10"/>
    </row>
    <row r="4" spans="1:12" ht="15">
      <c r="A4" s="10"/>
      <c r="B4" s="68" t="s">
        <v>167</v>
      </c>
      <c r="C4" s="69"/>
      <c r="D4" s="69"/>
      <c r="E4" s="69"/>
      <c r="F4" s="69"/>
      <c r="G4" s="69"/>
      <c r="H4" s="69"/>
      <c r="I4" s="10"/>
      <c r="J4" s="10"/>
      <c r="K4" s="10"/>
      <c r="L4" s="10"/>
    </row>
    <row r="5" spans="1:12" ht="15">
      <c r="A5" s="10"/>
      <c r="B5" s="69"/>
      <c r="C5" s="69"/>
      <c r="D5" s="69"/>
      <c r="E5" s="69"/>
      <c r="F5" s="69"/>
      <c r="G5" s="69"/>
      <c r="H5" s="69"/>
      <c r="I5" s="10"/>
      <c r="J5" s="10"/>
      <c r="K5" s="10"/>
      <c r="L5" s="10"/>
    </row>
    <row r="6" spans="1:12" ht="18.75">
      <c r="A6" s="10"/>
      <c r="B6" s="64" t="s">
        <v>237</v>
      </c>
      <c r="C6" s="64"/>
      <c r="D6" s="64"/>
      <c r="E6" s="64"/>
      <c r="F6" s="64"/>
      <c r="G6" s="64"/>
      <c r="H6" s="64"/>
      <c r="I6" s="64"/>
      <c r="J6" s="64"/>
      <c r="K6" s="64"/>
      <c r="L6" s="10"/>
    </row>
    <row r="7" spans="1:12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5">
      <c r="A8" s="10"/>
      <c r="B8" s="70" t="s">
        <v>162</v>
      </c>
      <c r="C8" s="71"/>
      <c r="D8" s="71"/>
      <c r="E8" s="71"/>
      <c r="F8" s="71"/>
      <c r="G8" s="71"/>
      <c r="H8" s="71"/>
      <c r="I8" s="71"/>
      <c r="J8" s="71"/>
      <c r="K8" s="72"/>
      <c r="L8" s="10"/>
    </row>
    <row r="9" spans="1:12" ht="83.25" customHeight="1">
      <c r="A9" s="10"/>
      <c r="B9" s="55" t="s">
        <v>163</v>
      </c>
      <c r="C9" s="56"/>
      <c r="D9" s="57"/>
      <c r="E9" s="65" t="s">
        <v>169</v>
      </c>
      <c r="F9" s="59"/>
      <c r="G9" s="59"/>
      <c r="H9" s="59"/>
      <c r="I9" s="59"/>
      <c r="J9" s="59"/>
      <c r="K9" s="60"/>
      <c r="L9" s="10"/>
    </row>
    <row r="10" spans="1:12" ht="72" customHeight="1">
      <c r="A10" s="10"/>
      <c r="B10" s="55" t="s">
        <v>164</v>
      </c>
      <c r="C10" s="56"/>
      <c r="D10" s="57"/>
      <c r="E10" s="65" t="s">
        <v>228</v>
      </c>
      <c r="F10" s="59"/>
      <c r="G10" s="59"/>
      <c r="H10" s="59"/>
      <c r="I10" s="59"/>
      <c r="J10" s="59"/>
      <c r="K10" s="60"/>
      <c r="L10" s="10"/>
    </row>
    <row r="11" spans="1:12" ht="188.25" customHeight="1">
      <c r="A11" s="10"/>
      <c r="B11" s="55" t="s">
        <v>165</v>
      </c>
      <c r="C11" s="56"/>
      <c r="D11" s="57"/>
      <c r="E11" s="58" t="s">
        <v>238</v>
      </c>
      <c r="F11" s="59"/>
      <c r="G11" s="59"/>
      <c r="H11" s="59"/>
      <c r="I11" s="59"/>
      <c r="J11" s="59"/>
      <c r="K11" s="60"/>
      <c r="L11" s="10"/>
    </row>
    <row r="12" spans="1:12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">
      <c r="A13" s="10"/>
      <c r="B13" s="54" t="s">
        <v>240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5">
      <c r="A14" s="10"/>
      <c r="B14" s="11"/>
      <c r="C14" s="10" t="s">
        <v>245</v>
      </c>
      <c r="D14" s="10" t="s">
        <v>241</v>
      </c>
      <c r="E14" s="10"/>
      <c r="F14" s="10"/>
      <c r="G14" s="10"/>
      <c r="H14" s="10"/>
      <c r="I14" s="10"/>
      <c r="J14" s="10"/>
      <c r="K14" s="10"/>
      <c r="L14" s="10"/>
    </row>
    <row r="15" spans="1:12" ht="15">
      <c r="A15" s="10"/>
      <c r="B15" s="10"/>
      <c r="C15" s="10" t="s">
        <v>242</v>
      </c>
      <c r="D15" s="10"/>
      <c r="E15" s="10"/>
      <c r="F15" s="12"/>
      <c r="G15" s="10"/>
      <c r="H15" s="10"/>
      <c r="I15" s="10"/>
      <c r="J15" s="10"/>
      <c r="K15" s="10"/>
      <c r="L15" s="10"/>
    </row>
    <row r="16" spans="1:12" ht="15">
      <c r="A16" s="10"/>
      <c r="B16" s="10"/>
      <c r="C16" s="10" t="s">
        <v>243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">
      <c r="A17" s="10"/>
      <c r="B17" s="10"/>
      <c r="C17" s="10" t="s">
        <v>246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5">
      <c r="A18" s="61"/>
      <c r="B18" s="61"/>
      <c r="C18" s="61"/>
      <c r="D18" s="61"/>
      <c r="E18" s="61"/>
      <c r="F18" s="61"/>
      <c r="G18" s="61"/>
      <c r="H18" s="61"/>
      <c r="I18" s="61"/>
      <c r="J18" s="10"/>
      <c r="K18" s="10"/>
      <c r="L18" s="10"/>
    </row>
    <row r="19" spans="1:12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5">
      <c r="A20" s="10"/>
      <c r="B20" s="62" t="s">
        <v>168</v>
      </c>
      <c r="C20" s="63"/>
      <c r="D20" s="63"/>
      <c r="E20" s="63"/>
      <c r="F20" s="63"/>
      <c r="G20" s="63"/>
      <c r="H20" s="63"/>
      <c r="I20" s="63"/>
      <c r="J20" s="63"/>
      <c r="K20" s="63"/>
      <c r="L20" s="10"/>
    </row>
    <row r="21" spans="1:12" ht="15">
      <c r="A21" s="10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10"/>
    </row>
    <row r="22" spans="1:12">
      <c r="B22" t="s">
        <v>244</v>
      </c>
    </row>
  </sheetData>
  <mergeCells count="12">
    <mergeCell ref="B2:H3"/>
    <mergeCell ref="B4:H5"/>
    <mergeCell ref="B8:K8"/>
    <mergeCell ref="B9:D9"/>
    <mergeCell ref="E9:K9"/>
    <mergeCell ref="B11:D11"/>
    <mergeCell ref="E11:K11"/>
    <mergeCell ref="A18:I18"/>
    <mergeCell ref="B20:K21"/>
    <mergeCell ref="B6:K6"/>
    <mergeCell ref="B10:D10"/>
    <mergeCell ref="E10:K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47"/>
  <sheetViews>
    <sheetView workbookViewId="0">
      <selection activeCell="H24" sqref="H24"/>
    </sheetView>
  </sheetViews>
  <sheetFormatPr defaultRowHeight="12.75"/>
  <cols>
    <col min="1" max="1" width="19.5703125" customWidth="1"/>
    <col min="2" max="2" width="20.7109375" customWidth="1"/>
    <col min="3" max="3" width="12.85546875" customWidth="1"/>
    <col min="4" max="5" width="12.42578125" customWidth="1"/>
    <col min="6" max="6" width="13" customWidth="1"/>
  </cols>
  <sheetData>
    <row r="1" spans="1:6" ht="19.5" thickBot="1">
      <c r="A1" s="84" t="s">
        <v>229</v>
      </c>
      <c r="B1" s="84"/>
      <c r="C1" s="84"/>
      <c r="D1" s="84"/>
      <c r="E1" s="84"/>
      <c r="F1" s="85"/>
    </row>
    <row r="2" spans="1:6" ht="15">
      <c r="A2" s="78" t="s">
        <v>0</v>
      </c>
      <c r="B2" s="78"/>
      <c r="C2" s="79"/>
      <c r="D2" s="77" t="s">
        <v>1</v>
      </c>
      <c r="E2" s="80"/>
      <c r="F2" s="79"/>
    </row>
    <row r="3" spans="1:6" ht="15.75" thickBot="1">
      <c r="A3" s="73"/>
      <c r="B3" s="73"/>
      <c r="C3" s="74"/>
      <c r="D3" s="75"/>
      <c r="E3" s="76"/>
      <c r="F3" s="74"/>
    </row>
    <row r="4" spans="1:6" ht="15">
      <c r="A4" s="77" t="s">
        <v>2</v>
      </c>
      <c r="B4" s="78"/>
      <c r="C4" s="79"/>
      <c r="D4" s="77" t="s">
        <v>3</v>
      </c>
      <c r="E4" s="80"/>
      <c r="F4" s="79"/>
    </row>
    <row r="5" spans="1:6" ht="15.75" thickBot="1">
      <c r="A5" s="92"/>
      <c r="B5" s="93"/>
      <c r="C5" s="94"/>
      <c r="D5" s="75"/>
      <c r="E5" s="76"/>
      <c r="F5" s="74"/>
    </row>
    <row r="6" spans="1:6" ht="15">
      <c r="A6" s="77" t="s">
        <v>4</v>
      </c>
      <c r="B6" s="78"/>
      <c r="C6" s="80"/>
      <c r="D6" s="80"/>
      <c r="E6" s="80"/>
      <c r="F6" s="79"/>
    </row>
    <row r="7" spans="1:6" ht="15.75" thickBot="1">
      <c r="A7" s="75"/>
      <c r="B7" s="73"/>
      <c r="C7" s="76"/>
      <c r="D7" s="76"/>
      <c r="E7" s="76"/>
      <c r="F7" s="74"/>
    </row>
    <row r="8" spans="1:6" ht="15">
      <c r="A8" s="77" t="s">
        <v>5</v>
      </c>
      <c r="B8" s="78"/>
      <c r="C8" s="78"/>
      <c r="D8" s="78"/>
      <c r="E8" s="78"/>
      <c r="F8" s="95"/>
    </row>
    <row r="9" spans="1:6" ht="15.75" thickBot="1">
      <c r="A9" s="96" t="s">
        <v>6</v>
      </c>
      <c r="B9" s="97"/>
      <c r="C9" s="97"/>
      <c r="D9" s="97"/>
      <c r="E9" s="97"/>
      <c r="F9" s="98"/>
    </row>
    <row r="10" spans="1:6" ht="30.75" thickBot="1">
      <c r="A10" s="2" t="s">
        <v>185</v>
      </c>
      <c r="B10" s="3" t="s">
        <v>186</v>
      </c>
      <c r="C10" s="33" t="s">
        <v>182</v>
      </c>
      <c r="D10" s="3" t="s">
        <v>10</v>
      </c>
      <c r="E10" s="3" t="s">
        <v>11</v>
      </c>
      <c r="F10" s="3" t="s">
        <v>214</v>
      </c>
    </row>
    <row r="11" spans="1:6" ht="15.75" thickBot="1">
      <c r="A11" s="28"/>
      <c r="B11" s="30"/>
      <c r="C11" s="35" t="str">
        <f>IF(B11="","",VLOOKUP(B11,Table!B$1:D$159,3,))</f>
        <v/>
      </c>
      <c r="D11" s="24"/>
      <c r="E11" s="4" t="str">
        <f>IF(B11="","",VLOOKUP(B11,Table!B$1:D$159,2,))</f>
        <v/>
      </c>
      <c r="F11" s="13" t="str">
        <f>IF( C11="mPts",E11,IF(B11="","",IF(D11="","",D11*E11)))</f>
        <v/>
      </c>
    </row>
    <row r="12" spans="1:6" ht="19.5" customHeight="1" thickBot="1">
      <c r="A12" s="28"/>
      <c r="B12" s="30"/>
      <c r="C12" s="35" t="str">
        <f>IF(B12="","",VLOOKUP(B12,Table!B$1:D$159,3,))</f>
        <v/>
      </c>
      <c r="D12" s="24"/>
      <c r="E12" s="4" t="str">
        <f>IF(B12="","",VLOOKUP(B12,Table!B$1:D$159,2,))</f>
        <v/>
      </c>
      <c r="F12" s="13" t="str">
        <f t="shared" ref="F12:F19" si="0">IF( C12="mPts",E12,IF(B12="","",IF(D12="","",D12*E12)))</f>
        <v/>
      </c>
    </row>
    <row r="13" spans="1:6" ht="15.75" thickBot="1">
      <c r="A13" s="28"/>
      <c r="B13" s="30"/>
      <c r="C13" s="35" t="str">
        <f>IF(B13="","",VLOOKUP(B13,Table!B$1:D$159,3,))</f>
        <v/>
      </c>
      <c r="D13" s="24"/>
      <c r="E13" s="4" t="str">
        <f>IF(B13="","",VLOOKUP(B13,Table!B$1:D$159,2,))</f>
        <v/>
      </c>
      <c r="F13" s="13" t="str">
        <f t="shared" si="0"/>
        <v/>
      </c>
    </row>
    <row r="14" spans="1:6" ht="18.75" customHeight="1" thickBot="1">
      <c r="A14" s="28"/>
      <c r="B14" s="30"/>
      <c r="C14" s="35" t="str">
        <f>IF(B14="","",VLOOKUP(B14,Table!B$1:D$159,3,))</f>
        <v/>
      </c>
      <c r="D14" s="24"/>
      <c r="E14" s="4" t="str">
        <f>IF(B14="","",VLOOKUP(B14,Table!B$1:D$159,2,))</f>
        <v/>
      </c>
      <c r="F14" s="13" t="str">
        <f t="shared" si="0"/>
        <v/>
      </c>
    </row>
    <row r="15" spans="1:6" ht="15.75" thickBot="1">
      <c r="A15" s="28"/>
      <c r="B15" s="30"/>
      <c r="C15" s="35" t="str">
        <f>IF(B15="","",VLOOKUP(B15,Table!B$1:D$159,3,))</f>
        <v/>
      </c>
      <c r="D15" s="24"/>
      <c r="E15" s="4" t="str">
        <f>IF(B15="","",VLOOKUP(B15,Table!B$1:D$159,2,))</f>
        <v/>
      </c>
      <c r="F15" s="13" t="str">
        <f t="shared" si="0"/>
        <v/>
      </c>
    </row>
    <row r="16" spans="1:6" ht="15.75" thickBot="1">
      <c r="A16" s="28"/>
      <c r="B16" s="30"/>
      <c r="C16" s="35" t="str">
        <f>IF(B16="","",VLOOKUP(B16,Table!B$1:D$159,3,))</f>
        <v/>
      </c>
      <c r="D16" s="25"/>
      <c r="E16" s="4" t="str">
        <f>IF(B16="","",VLOOKUP(B16,Table!B$1:D$159,2,))</f>
        <v/>
      </c>
      <c r="F16" s="13" t="str">
        <f t="shared" si="0"/>
        <v/>
      </c>
    </row>
    <row r="17" spans="1:8" ht="15.75" thickBot="1">
      <c r="A17" s="28"/>
      <c r="B17" s="30"/>
      <c r="C17" s="35" t="str">
        <f>IF(B17="","",VLOOKUP(B17,Table!B$1:D$159,3,))</f>
        <v/>
      </c>
      <c r="D17" s="25"/>
      <c r="E17" s="4" t="str">
        <f>IF(B17="","",VLOOKUP(B17,Table!B$1:D$159,2,))</f>
        <v/>
      </c>
      <c r="F17" s="13" t="str">
        <f t="shared" si="0"/>
        <v/>
      </c>
    </row>
    <row r="18" spans="1:8" ht="15.75" thickBot="1">
      <c r="A18" s="29"/>
      <c r="B18" s="31"/>
      <c r="C18" s="35" t="str">
        <f>IF(B18="","",VLOOKUP(B18,Table!B$1:D$159,3,))</f>
        <v/>
      </c>
      <c r="D18" s="32"/>
      <c r="E18" s="4" t="str">
        <f>IF(B18="","",VLOOKUP(B18,Table!B$1:D$159,2,))</f>
        <v/>
      </c>
      <c r="F18" s="13" t="str">
        <f t="shared" si="0"/>
        <v/>
      </c>
      <c r="H18" t="str">
        <f>IF(B18="","",VLOOKUP(B18,Table!B$1:D$64,3,))</f>
        <v/>
      </c>
    </row>
    <row r="19" spans="1:8" ht="15.75" thickBot="1">
      <c r="A19" s="29"/>
      <c r="B19" s="31"/>
      <c r="C19" s="35" t="str">
        <f>IF(B19="","",VLOOKUP(B19,Table!B$1:D$159,3,))</f>
        <v/>
      </c>
      <c r="D19" s="32"/>
      <c r="E19" s="4" t="str">
        <f>IF(B19="","",VLOOKUP(B19,Table!B$1:D$159,2,))</f>
        <v/>
      </c>
      <c r="F19" s="13" t="str">
        <f t="shared" si="0"/>
        <v/>
      </c>
      <c r="H19" t="str">
        <f>IF(B19="","",VLOOKUP(B19,Table!B$1:D$64,3,))</f>
        <v/>
      </c>
    </row>
    <row r="20" spans="1:8" ht="15.75" thickBot="1">
      <c r="A20" s="16" t="s">
        <v>14</v>
      </c>
      <c r="B20" s="16"/>
      <c r="C20" s="34"/>
      <c r="D20" s="18"/>
      <c r="E20" s="19"/>
      <c r="F20" s="20">
        <f>SUM(F11:F19)</f>
        <v>0</v>
      </c>
    </row>
    <row r="21" spans="1:8" ht="15">
      <c r="A21" s="86" t="s">
        <v>16</v>
      </c>
      <c r="B21" s="87"/>
      <c r="C21" s="87"/>
      <c r="D21" s="87"/>
      <c r="E21" s="87"/>
      <c r="F21" s="88"/>
    </row>
    <row r="22" spans="1:8" ht="15.75" thickBot="1">
      <c r="A22" s="89" t="s">
        <v>7</v>
      </c>
      <c r="B22" s="90"/>
      <c r="C22" s="90"/>
      <c r="D22" s="90"/>
      <c r="E22" s="90"/>
      <c r="F22" s="91"/>
    </row>
    <row r="23" spans="1:8" ht="30.75" thickBot="1">
      <c r="A23" s="2" t="s">
        <v>195</v>
      </c>
      <c r="B23" s="3" t="s">
        <v>196</v>
      </c>
      <c r="C23" s="3" t="s">
        <v>10</v>
      </c>
      <c r="D23" s="3" t="s">
        <v>13</v>
      </c>
      <c r="E23" s="3" t="s">
        <v>11</v>
      </c>
      <c r="F23" s="3" t="s">
        <v>214</v>
      </c>
    </row>
    <row r="24" spans="1:8" ht="15.75" thickBot="1">
      <c r="A24" s="38"/>
      <c r="B24" s="39"/>
      <c r="C24" s="5" t="str">
        <f>IF(B24="","",VLOOKUP(B24,Table!B$1:D$159,3,))</f>
        <v/>
      </c>
      <c r="D24" s="42"/>
      <c r="E24" s="6" t="str">
        <f>IF(B24="","",VLOOKUP(B24,Table!B$1:D$159,2,))</f>
        <v/>
      </c>
      <c r="F24" s="45" t="str">
        <f>IF( C24="mPts",E24,IF(B24="","",IF(D24="","",D24*E24)))</f>
        <v/>
      </c>
    </row>
    <row r="25" spans="1:8" ht="15.75" thickBot="1">
      <c r="A25" s="38"/>
      <c r="B25" s="39"/>
      <c r="C25" s="5" t="str">
        <f>IF(B25="","",VLOOKUP(B25,Table!B$1:D$159,3,))</f>
        <v/>
      </c>
      <c r="D25" s="42"/>
      <c r="E25" s="6" t="str">
        <f>IF(B25="","",VLOOKUP(B25,Table!B$1:D$159,2,))</f>
        <v/>
      </c>
      <c r="F25" s="45" t="str">
        <f t="shared" ref="F25:F32" si="1">IF( C25="mPts",E25,IF(B25="","",IF(D25="","",D25*E25)))</f>
        <v/>
      </c>
    </row>
    <row r="26" spans="1:8" ht="15.75" thickBot="1">
      <c r="A26" s="38"/>
      <c r="B26" s="39"/>
      <c r="C26" s="5" t="str">
        <f>IF(B26="","",VLOOKUP(B26,Table!B$1:D$159,3,))</f>
        <v/>
      </c>
      <c r="D26" s="42"/>
      <c r="E26" s="6" t="str">
        <f>IF(B26="","",VLOOKUP(B26,Table!B$1:D$159,2,))</f>
        <v/>
      </c>
      <c r="F26" s="45" t="str">
        <f t="shared" si="1"/>
        <v/>
      </c>
    </row>
    <row r="27" spans="1:8" ht="15.75" thickBot="1">
      <c r="A27" s="38"/>
      <c r="B27" s="39"/>
      <c r="C27" s="5" t="str">
        <f>IF(B27="","",VLOOKUP(B27,Table!B$1:D$159,3,))</f>
        <v/>
      </c>
      <c r="D27" s="42"/>
      <c r="E27" s="6" t="str">
        <f>IF(B27="","",VLOOKUP(B27,Table!B$1:D$159,2,))</f>
        <v/>
      </c>
      <c r="F27" s="45" t="str">
        <f t="shared" si="1"/>
        <v/>
      </c>
    </row>
    <row r="28" spans="1:8" ht="15.75" thickBot="1">
      <c r="A28" s="38"/>
      <c r="B28" s="39"/>
      <c r="C28" s="5" t="str">
        <f>IF(B28="","",VLOOKUP(B28,Table!B$1:D$159,3,))</f>
        <v/>
      </c>
      <c r="D28" s="42"/>
      <c r="E28" s="6" t="str">
        <f>IF(B28="","",VLOOKUP(B28,Table!B$1:D$159,2,))</f>
        <v/>
      </c>
      <c r="F28" s="45" t="str">
        <f t="shared" si="1"/>
        <v/>
      </c>
    </row>
    <row r="29" spans="1:8" ht="15.75" thickBot="1">
      <c r="A29" s="38"/>
      <c r="B29" s="39"/>
      <c r="C29" s="5" t="str">
        <f>IF(B29="","",VLOOKUP(B29,Table!B$1:D$159,3,))</f>
        <v/>
      </c>
      <c r="D29" s="42"/>
      <c r="E29" s="6" t="str">
        <f>IF(B29="","",VLOOKUP(B29,Table!B$1:D$159,2,))</f>
        <v/>
      </c>
      <c r="F29" s="45" t="str">
        <f t="shared" si="1"/>
        <v/>
      </c>
    </row>
    <row r="30" spans="1:8" ht="15.75" thickBot="1">
      <c r="A30" s="38"/>
      <c r="B30" s="39"/>
      <c r="C30" s="5" t="str">
        <f>IF(B30="","",VLOOKUP(B30,Table!B$1:D$159,3,))</f>
        <v/>
      </c>
      <c r="D30" s="42"/>
      <c r="E30" s="6" t="str">
        <f>IF(B30="","",VLOOKUP(B30,Table!B$1:D$159,2,))</f>
        <v/>
      </c>
      <c r="F30" s="45" t="str">
        <f t="shared" si="1"/>
        <v/>
      </c>
    </row>
    <row r="31" spans="1:8" ht="15.75" thickBot="1">
      <c r="A31" s="38"/>
      <c r="B31" s="39"/>
      <c r="C31" s="5" t="str">
        <f>IF(B31="","",VLOOKUP(B31,Table!B$1:D$159,3,))</f>
        <v/>
      </c>
      <c r="D31" s="42"/>
      <c r="E31" s="6" t="str">
        <f>IF(B31="","",VLOOKUP(B31,Table!B$1:D$159,2,))</f>
        <v/>
      </c>
      <c r="F31" s="45" t="str">
        <f t="shared" si="1"/>
        <v/>
      </c>
    </row>
    <row r="32" spans="1:8" ht="15.75" thickBot="1">
      <c r="A32" s="40"/>
      <c r="B32" s="40"/>
      <c r="C32" s="5" t="str">
        <f>IF(B32="","",VLOOKUP(B32,Table!B$1:D$159,3,))</f>
        <v/>
      </c>
      <c r="D32" s="43"/>
      <c r="E32" s="6" t="str">
        <f>IF(B32="","",VLOOKUP(B32,Table!B$1:D$159,2,))</f>
        <v/>
      </c>
      <c r="F32" s="45" t="str">
        <f t="shared" si="1"/>
        <v/>
      </c>
    </row>
    <row r="33" spans="1:6" ht="15.75" thickBot="1">
      <c r="A33" s="16" t="s">
        <v>14</v>
      </c>
      <c r="B33" s="16"/>
      <c r="C33" s="17"/>
      <c r="D33" s="18"/>
      <c r="E33" s="19"/>
      <c r="F33" s="20">
        <f>SUM(F24:F32)</f>
        <v>0</v>
      </c>
    </row>
    <row r="34" spans="1:6" ht="15">
      <c r="A34" s="86" t="s">
        <v>8</v>
      </c>
      <c r="B34" s="87"/>
      <c r="C34" s="87"/>
      <c r="D34" s="87"/>
      <c r="E34" s="87"/>
      <c r="F34" s="88"/>
    </row>
    <row r="35" spans="1:6" ht="15.75" thickBot="1">
      <c r="A35" s="89" t="s">
        <v>9</v>
      </c>
      <c r="B35" s="90"/>
      <c r="C35" s="90"/>
      <c r="D35" s="90"/>
      <c r="E35" s="90"/>
      <c r="F35" s="91"/>
    </row>
    <row r="36" spans="1:6" ht="30.75" thickBot="1">
      <c r="A36" s="2" t="s">
        <v>197</v>
      </c>
      <c r="B36" s="3" t="s">
        <v>198</v>
      </c>
      <c r="C36" s="3" t="s">
        <v>10</v>
      </c>
      <c r="D36" s="3" t="s">
        <v>13</v>
      </c>
      <c r="E36" s="3" t="s">
        <v>11</v>
      </c>
      <c r="F36" s="3" t="s">
        <v>214</v>
      </c>
    </row>
    <row r="37" spans="1:6" ht="15.75" thickBot="1">
      <c r="A37" s="38"/>
      <c r="B37" s="39"/>
      <c r="C37" s="5" t="str">
        <f>IF(B37="","",VLOOKUP(B37,Table!B$1:D$159,3,))</f>
        <v/>
      </c>
      <c r="D37" s="42"/>
      <c r="E37" s="6" t="str">
        <f>IF(B37="","",VLOOKUP(B37,Table!B$1:D$159,2,))</f>
        <v/>
      </c>
      <c r="F37" s="14" t="str">
        <f>IF( C37="mPts",E37,IF(B37="","",IF(D37="","",D37*E37)))</f>
        <v/>
      </c>
    </row>
    <row r="38" spans="1:6" ht="15.75" thickBot="1">
      <c r="A38" s="38"/>
      <c r="B38" s="39"/>
      <c r="C38" s="5" t="str">
        <f>IF(B38="","",VLOOKUP(B38,Table!B$1:D$159,3,))</f>
        <v/>
      </c>
      <c r="D38" s="42"/>
      <c r="E38" s="6" t="str">
        <f>IF(B38="","",VLOOKUP(B38,Table!B$1:D$159,2,))</f>
        <v/>
      </c>
      <c r="F38" s="14" t="str">
        <f t="shared" ref="F38:F45" si="2">IF( C38="mPts",E38,IF(B38="","",IF(D38="","",D38*E38)))</f>
        <v/>
      </c>
    </row>
    <row r="39" spans="1:6" ht="15.75" thickBot="1">
      <c r="A39" s="38"/>
      <c r="B39" s="39"/>
      <c r="C39" s="5" t="str">
        <f>IF(B39="","",VLOOKUP(B39,Table!B$1:D$159,3,))</f>
        <v/>
      </c>
      <c r="D39" s="42"/>
      <c r="E39" s="6" t="str">
        <f>IF(B39="","",VLOOKUP(B39,Table!B$1:D$159,2,))</f>
        <v/>
      </c>
      <c r="F39" s="14" t="str">
        <f t="shared" si="2"/>
        <v/>
      </c>
    </row>
    <row r="40" spans="1:6" ht="15.75" thickBot="1">
      <c r="A40" s="38"/>
      <c r="B40" s="39"/>
      <c r="C40" s="5" t="str">
        <f>IF(B40="","",VLOOKUP(B40,Table!B$1:D$159,3,))</f>
        <v/>
      </c>
      <c r="D40" s="42"/>
      <c r="E40" s="6" t="str">
        <f>IF(B40="","",VLOOKUP(B40,Table!B$1:D$159,2,))</f>
        <v/>
      </c>
      <c r="F40" s="14" t="str">
        <f t="shared" si="2"/>
        <v/>
      </c>
    </row>
    <row r="41" spans="1:6" ht="15.75" thickBot="1">
      <c r="A41" s="38"/>
      <c r="B41" s="39"/>
      <c r="C41" s="5" t="str">
        <f>IF(B41="","",VLOOKUP(B41,Table!B$1:D$159,3,))</f>
        <v/>
      </c>
      <c r="D41" s="42"/>
      <c r="E41" s="6" t="str">
        <f>IF(B41="","",VLOOKUP(B41,Table!B$1:D$159,2,))</f>
        <v/>
      </c>
      <c r="F41" s="14" t="str">
        <f t="shared" si="2"/>
        <v/>
      </c>
    </row>
    <row r="42" spans="1:6" ht="15.75" thickBot="1">
      <c r="A42" s="38"/>
      <c r="B42" s="39"/>
      <c r="C42" s="5" t="str">
        <f>IF(B42="","",VLOOKUP(B42,Table!B$1:D$159,3,))</f>
        <v/>
      </c>
      <c r="D42" s="42"/>
      <c r="E42" s="6" t="str">
        <f>IF(B42="","",VLOOKUP(B42,Table!B$1:D$159,2,))</f>
        <v/>
      </c>
      <c r="F42" s="14" t="str">
        <f t="shared" si="2"/>
        <v/>
      </c>
    </row>
    <row r="43" spans="1:6" ht="15.75" thickBot="1">
      <c r="A43" s="38"/>
      <c r="B43" s="39"/>
      <c r="C43" s="5" t="str">
        <f>IF(B43="","",VLOOKUP(B43,Table!B$1:D$159,3,))</f>
        <v/>
      </c>
      <c r="D43" s="42"/>
      <c r="E43" s="6" t="str">
        <f>IF(B43="","",VLOOKUP(B43,Table!B$1:D$159,2,))</f>
        <v/>
      </c>
      <c r="F43" s="14" t="str">
        <f t="shared" si="2"/>
        <v/>
      </c>
    </row>
    <row r="44" spans="1:6" ht="15.75" thickBot="1">
      <c r="A44" s="38"/>
      <c r="B44" s="39"/>
      <c r="C44" s="5" t="str">
        <f>IF(B44="","",VLOOKUP(B44,Table!B$1:D$159,3,))</f>
        <v/>
      </c>
      <c r="D44" s="42"/>
      <c r="E44" s="6" t="str">
        <f>IF(B44="","",VLOOKUP(B44,Table!B$1:D$159,2,))</f>
        <v/>
      </c>
      <c r="F44" s="14" t="str">
        <f t="shared" si="2"/>
        <v/>
      </c>
    </row>
    <row r="45" spans="1:6" ht="15.75" thickBot="1">
      <c r="A45" s="41"/>
      <c r="B45" s="41"/>
      <c r="C45" s="5" t="str">
        <f>IF(B45="","",VLOOKUP(B45,Table!B$1:D$159,3,))</f>
        <v/>
      </c>
      <c r="D45" s="44"/>
      <c r="E45" s="6" t="str">
        <f>IF(B45="","",VLOOKUP(B45,Table!B$1:D$159,2,))</f>
        <v/>
      </c>
      <c r="F45" s="14" t="str">
        <f t="shared" si="2"/>
        <v/>
      </c>
    </row>
    <row r="46" spans="1:6" ht="15.75" thickBot="1">
      <c r="A46" s="16" t="s">
        <v>14</v>
      </c>
      <c r="B46" s="16"/>
      <c r="C46" s="17"/>
      <c r="D46" s="18"/>
      <c r="E46" s="19"/>
      <c r="F46" s="20">
        <f>SUM(F37:F45)</f>
        <v>0</v>
      </c>
    </row>
    <row r="47" spans="1:6" ht="32.25" customHeight="1" thickBot="1">
      <c r="A47" s="81" t="s">
        <v>15</v>
      </c>
      <c r="B47" s="82"/>
      <c r="C47" s="82"/>
      <c r="D47" s="82"/>
      <c r="E47" s="83"/>
      <c r="F47" s="15">
        <f>F20+F33+F46</f>
        <v>0</v>
      </c>
    </row>
  </sheetData>
  <sheetProtection selectLockedCells="1" selectUnlockedCells="1"/>
  <mergeCells count="18">
    <mergeCell ref="A1:F1"/>
    <mergeCell ref="A21:F21"/>
    <mergeCell ref="A22:F22"/>
    <mergeCell ref="A34:F34"/>
    <mergeCell ref="A35:F35"/>
    <mergeCell ref="A5:C5"/>
    <mergeCell ref="D5:F5"/>
    <mergeCell ref="A6:F6"/>
    <mergeCell ref="A7:F7"/>
    <mergeCell ref="A8:F8"/>
    <mergeCell ref="A9:F9"/>
    <mergeCell ref="A2:C2"/>
    <mergeCell ref="D2:F2"/>
    <mergeCell ref="A3:C3"/>
    <mergeCell ref="D3:F3"/>
    <mergeCell ref="A4:C4"/>
    <mergeCell ref="D4:F4"/>
    <mergeCell ref="A47:E47"/>
  </mergeCells>
  <dataValidations count="7">
    <dataValidation type="list" operator="greaterThanOrEqual" allowBlank="1" showInputMessage="1" showErrorMessage="1" sqref="B11:B19">
      <formula1>INDIRECT($A11)</formula1>
    </dataValidation>
    <dataValidation type="decimal" operator="greaterThanOrEqual" allowBlank="1" showInputMessage="1" showErrorMessage="1" sqref="E11:E19 C37:C45 C24:C32 E24:E32 D11:D15 E37:E45">
      <formula1>0</formula1>
    </dataValidation>
    <dataValidation type="textLength" operator="greaterThanOrEqual" allowBlank="1" showInputMessage="1" showErrorMessage="1" sqref="D37:D45 D16:D19 D24:D32">
      <formula1>0</formula1>
    </dataValidation>
    <dataValidation type="list" operator="greaterThanOrEqual" allowBlank="1" showInputMessage="1" showErrorMessage="1" sqref="A11:A19">
      <formula1>MAP</formula1>
    </dataValidation>
    <dataValidation type="list" operator="greaterThanOrEqual" allowBlank="1" showInputMessage="1" showErrorMessage="1" sqref="A24:A32">
      <formula1>Use</formula1>
    </dataValidation>
    <dataValidation type="list" operator="greaterThanOrEqual" allowBlank="1" showInputMessage="1" showErrorMessage="1" sqref="B24:B32 B37:B45">
      <formula1>INDIRECT(A24)</formula1>
    </dataValidation>
    <dataValidation type="list" operator="greaterThanOrEqual" allowBlank="1" showInputMessage="1" showErrorMessage="1" sqref="A37:A45">
      <formula1>Disposal</formula1>
    </dataValidation>
  </dataValidations>
  <pageMargins left="0.7" right="0.7" top="0.75" bottom="0.75" header="0.3" footer="0.3"/>
  <pageSetup orientation="portrait" r:id="rId1"/>
  <ignoredErrors>
    <ignoredError sqref="C37 C38:C45 E37:E45 C24:C32 E24:E32 F24:F32 C18:E19 C11:C17 E11:E1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33"/>
  <sheetViews>
    <sheetView workbookViewId="0">
      <selection sqref="A1:F1"/>
    </sheetView>
  </sheetViews>
  <sheetFormatPr defaultRowHeight="12.75"/>
  <cols>
    <col min="1" max="1" width="19.5703125" customWidth="1"/>
    <col min="2" max="2" width="20.7109375" customWidth="1"/>
    <col min="3" max="3" width="12.85546875" customWidth="1"/>
    <col min="4" max="5" width="12.42578125" customWidth="1"/>
    <col min="6" max="6" width="13" customWidth="1"/>
  </cols>
  <sheetData>
    <row r="1" spans="1:9" ht="19.5" thickBot="1">
      <c r="A1" s="84" t="s">
        <v>229</v>
      </c>
      <c r="B1" s="84"/>
      <c r="C1" s="84"/>
      <c r="D1" s="84"/>
      <c r="E1" s="84"/>
      <c r="F1" s="85"/>
    </row>
    <row r="2" spans="1:9" ht="15">
      <c r="A2" s="78" t="s">
        <v>0</v>
      </c>
      <c r="B2" s="78"/>
      <c r="C2" s="79"/>
      <c r="D2" s="77" t="s">
        <v>1</v>
      </c>
      <c r="E2" s="80"/>
      <c r="F2" s="79"/>
    </row>
    <row r="3" spans="1:9" ht="15.75" thickBot="1">
      <c r="A3" s="73" t="s">
        <v>201</v>
      </c>
      <c r="B3" s="73"/>
      <c r="C3" s="74"/>
      <c r="D3" s="75" t="s">
        <v>202</v>
      </c>
      <c r="E3" s="76"/>
      <c r="F3" s="74"/>
    </row>
    <row r="4" spans="1:9" ht="15">
      <c r="A4" s="77" t="s">
        <v>2</v>
      </c>
      <c r="B4" s="78"/>
      <c r="C4" s="79"/>
      <c r="D4" s="77" t="s">
        <v>3</v>
      </c>
      <c r="E4" s="80"/>
      <c r="F4" s="79"/>
      <c r="I4" s="53"/>
    </row>
    <row r="5" spans="1:9" ht="15.75" thickBot="1">
      <c r="A5" s="92" t="s">
        <v>203</v>
      </c>
      <c r="B5" s="93"/>
      <c r="C5" s="94"/>
      <c r="D5" s="75" t="s">
        <v>204</v>
      </c>
      <c r="E5" s="76"/>
      <c r="F5" s="74"/>
    </row>
    <row r="6" spans="1:9" ht="15">
      <c r="A6" s="77" t="s">
        <v>4</v>
      </c>
      <c r="B6" s="78"/>
      <c r="C6" s="80"/>
      <c r="D6" s="80"/>
      <c r="E6" s="80"/>
      <c r="F6" s="79"/>
    </row>
    <row r="7" spans="1:9" ht="15.75" thickBot="1">
      <c r="A7" s="75" t="s">
        <v>205</v>
      </c>
      <c r="B7" s="73"/>
      <c r="C7" s="76"/>
      <c r="D7" s="76"/>
      <c r="E7" s="76"/>
      <c r="F7" s="74"/>
    </row>
    <row r="8" spans="1:9" ht="15">
      <c r="A8" s="77" t="s">
        <v>5</v>
      </c>
      <c r="B8" s="78"/>
      <c r="C8" s="78"/>
      <c r="D8" s="78"/>
      <c r="E8" s="78"/>
      <c r="F8" s="95"/>
    </row>
    <row r="9" spans="1:9" ht="15.75" thickBot="1">
      <c r="A9" s="96" t="s">
        <v>6</v>
      </c>
      <c r="B9" s="97"/>
      <c r="C9" s="97"/>
      <c r="D9" s="97"/>
      <c r="E9" s="97"/>
      <c r="F9" s="98"/>
    </row>
    <row r="10" spans="1:9" ht="30.75" thickBot="1">
      <c r="A10" s="2" t="s">
        <v>185</v>
      </c>
      <c r="B10" s="3" t="s">
        <v>186</v>
      </c>
      <c r="C10" s="33" t="s">
        <v>182</v>
      </c>
      <c r="D10" s="3" t="s">
        <v>10</v>
      </c>
      <c r="E10" s="3" t="s">
        <v>11</v>
      </c>
      <c r="F10" s="3" t="s">
        <v>12</v>
      </c>
    </row>
    <row r="11" spans="1:9" ht="15.75" thickBot="1">
      <c r="A11" s="28" t="s">
        <v>213</v>
      </c>
      <c r="B11" s="30" t="s">
        <v>81</v>
      </c>
      <c r="C11" s="35" t="str">
        <f>IF(B11="","",VLOOKUP(B11,Table!B$1:D$159,3,))</f>
        <v>kg</v>
      </c>
      <c r="D11" s="24">
        <v>7.3</v>
      </c>
      <c r="E11" s="46">
        <f>IF(B11="","",VLOOKUP(B11,Table!B$1:D$159,2,))</f>
        <v>96</v>
      </c>
      <c r="F11" s="48">
        <f>IF( C11="mPts",E11,IF(B11="","",IF(D11="","",D11*E11)))</f>
        <v>700.8</v>
      </c>
    </row>
    <row r="12" spans="1:9" ht="15.75" thickBot="1">
      <c r="A12" s="28" t="s">
        <v>170</v>
      </c>
      <c r="B12" s="30" t="s">
        <v>60</v>
      </c>
      <c r="C12" s="35" t="str">
        <f>IF(B12="","",VLOOKUP(B12,Table!B$1:D$159,3,))</f>
        <v>kg</v>
      </c>
      <c r="D12" s="24">
        <v>1</v>
      </c>
      <c r="E12" s="46">
        <f>IF(B12="","",VLOOKUP(B12,Table!B$1:D$159,2,))</f>
        <v>360</v>
      </c>
      <c r="F12" s="48">
        <f>IF( C12="mPts",E12,IF(B12="","",IF(D12="","",D12*E12)))</f>
        <v>360</v>
      </c>
    </row>
    <row r="13" spans="1:9" ht="19.5" customHeight="1" thickBot="1">
      <c r="A13" s="28" t="s">
        <v>180</v>
      </c>
      <c r="B13" s="30" t="s">
        <v>72</v>
      </c>
      <c r="C13" s="35" t="str">
        <f>IF(B13="","",VLOOKUP(B13,Table!B$1:D$159,3,))</f>
        <v>mPts</v>
      </c>
      <c r="D13" s="24"/>
      <c r="E13" s="46">
        <f>IF(B13="","",VLOOKUP(B13,Table!B$1:D$159,2,))</f>
        <v>21</v>
      </c>
      <c r="F13" s="48">
        <f t="shared" ref="F13:F18" si="0">IF( C13="mPts",E13,IF(B13="","",IF(D13="","",D13*E13)))</f>
        <v>21</v>
      </c>
    </row>
    <row r="14" spans="1:9" ht="15.75" thickBot="1">
      <c r="A14" s="28" t="s">
        <v>172</v>
      </c>
      <c r="B14" s="30" t="s">
        <v>24</v>
      </c>
      <c r="C14" s="35" t="str">
        <f>IF(B14="","",VLOOKUP(B14,Table!B$1:D$159,3,))</f>
        <v>kg</v>
      </c>
      <c r="D14" s="24">
        <v>0.1</v>
      </c>
      <c r="E14" s="46">
        <f>IF(B14="","",VLOOKUP(B14,Table!B$1:D$159,2,))</f>
        <v>780</v>
      </c>
      <c r="F14" s="48">
        <f t="shared" si="0"/>
        <v>78</v>
      </c>
    </row>
    <row r="15" spans="1:9" ht="18.75" customHeight="1" thickBot="1">
      <c r="A15" s="28" t="s">
        <v>179</v>
      </c>
      <c r="B15" s="30" t="s">
        <v>40</v>
      </c>
      <c r="C15" s="35" t="str">
        <f>IF(B15="","",VLOOKUP(B15,Table!B$1:D$159,3,))</f>
        <v>kg</v>
      </c>
      <c r="D15" s="24">
        <v>0.1</v>
      </c>
      <c r="E15" s="46">
        <f>IF(B15="","",VLOOKUP(B15,Table!B$1:D$159,2,))</f>
        <v>72</v>
      </c>
      <c r="F15" s="48">
        <f t="shared" si="0"/>
        <v>7.2</v>
      </c>
    </row>
    <row r="16" spans="1:9" ht="15.75" thickBot="1">
      <c r="A16" s="28" t="s">
        <v>173</v>
      </c>
      <c r="B16" s="30" t="s">
        <v>20</v>
      </c>
      <c r="C16" s="35" t="str">
        <f>IF(B16="","",VLOOKUP(B16,Table!B$1:D$159,3,))</f>
        <v>kg</v>
      </c>
      <c r="D16" s="24">
        <v>0.3</v>
      </c>
      <c r="E16" s="46">
        <f>IF(B16="","",VLOOKUP(B16,Table!B$1:D$159,2,))</f>
        <v>86</v>
      </c>
      <c r="F16" s="48">
        <f t="shared" si="0"/>
        <v>25.8</v>
      </c>
    </row>
    <row r="17" spans="1:6" ht="15.75" thickBot="1">
      <c r="A17" s="28" t="s">
        <v>213</v>
      </c>
      <c r="B17" s="30" t="s">
        <v>84</v>
      </c>
      <c r="C17" s="35" t="str">
        <f>IF(B17="","",VLOOKUP(B17,Table!B$1:D$159,3,))</f>
        <v>kg</v>
      </c>
      <c r="D17" s="25">
        <v>0.4</v>
      </c>
      <c r="E17" s="46">
        <f>IF(B17="","",VLOOKUP(B17,Table!B$1:D$159,2,))</f>
        <v>58</v>
      </c>
      <c r="F17" s="48">
        <f t="shared" si="0"/>
        <v>23.200000000000003</v>
      </c>
    </row>
    <row r="18" spans="1:6" ht="30.75" thickBot="1">
      <c r="A18" s="28" t="s">
        <v>190</v>
      </c>
      <c r="B18" s="30" t="s">
        <v>89</v>
      </c>
      <c r="C18" s="35" t="str">
        <f>IF(B18="","",VLOOKUP(B18,Table!B$1:D$159,3,))</f>
        <v>MJ</v>
      </c>
      <c r="D18" s="25">
        <v>4</v>
      </c>
      <c r="E18" s="46">
        <f>IF(B18="","",VLOOKUP(B18,Table!B$1:D$159,2,))</f>
        <v>5.3</v>
      </c>
      <c r="F18" s="48">
        <f t="shared" si="0"/>
        <v>21.2</v>
      </c>
    </row>
    <row r="19" spans="1:6" ht="15.75" thickBot="1">
      <c r="A19" s="16" t="s">
        <v>14</v>
      </c>
      <c r="B19" s="16"/>
      <c r="C19" s="34"/>
      <c r="D19" s="18"/>
      <c r="E19" s="19"/>
      <c r="F19" s="49">
        <f>SUM(F11:F18)</f>
        <v>1237.2</v>
      </c>
    </row>
    <row r="20" spans="1:6" ht="15">
      <c r="A20" s="86" t="s">
        <v>16</v>
      </c>
      <c r="B20" s="87"/>
      <c r="C20" s="87"/>
      <c r="D20" s="87"/>
      <c r="E20" s="87"/>
      <c r="F20" s="88"/>
    </row>
    <row r="21" spans="1:6" ht="15.75" thickBot="1">
      <c r="A21" s="89" t="s">
        <v>7</v>
      </c>
      <c r="B21" s="90"/>
      <c r="C21" s="90"/>
      <c r="D21" s="90"/>
      <c r="E21" s="90"/>
      <c r="F21" s="91"/>
    </row>
    <row r="22" spans="1:6" ht="15.75" thickBot="1">
      <c r="A22" s="2" t="s">
        <v>195</v>
      </c>
      <c r="B22" s="3" t="s">
        <v>196</v>
      </c>
      <c r="C22" s="3" t="s">
        <v>182</v>
      </c>
      <c r="D22" s="3" t="s">
        <v>10</v>
      </c>
      <c r="E22" s="3" t="s">
        <v>11</v>
      </c>
      <c r="F22" s="3" t="s">
        <v>12</v>
      </c>
    </row>
    <row r="23" spans="1:6" ht="15.75" thickBot="1">
      <c r="A23" s="38" t="s">
        <v>191</v>
      </c>
      <c r="B23" s="39" t="s">
        <v>200</v>
      </c>
      <c r="C23" s="5" t="str">
        <f>IF(B23="","",VLOOKUP(B23,Table!B$1:D$159,3,))</f>
        <v>kWh</v>
      </c>
      <c r="D23" s="42">
        <v>419</v>
      </c>
      <c r="E23" s="47">
        <f>IF(B23="","",VLOOKUP(B23,Table!B$1:D$159,2,))</f>
        <v>22</v>
      </c>
      <c r="F23" s="50">
        <f>IF( C23="mPts",E23,IF(B23="","",IF(D23="","",D23*E23)))</f>
        <v>9218</v>
      </c>
    </row>
    <row r="24" spans="1:6" ht="15.75" thickBot="1">
      <c r="A24" s="16" t="s">
        <v>14</v>
      </c>
      <c r="B24" s="16"/>
      <c r="C24" s="17"/>
      <c r="D24" s="18"/>
      <c r="E24" s="19"/>
      <c r="F24" s="49">
        <f>SUM(F23:F23)</f>
        <v>9218</v>
      </c>
    </row>
    <row r="25" spans="1:6" ht="15">
      <c r="A25" s="86" t="s">
        <v>8</v>
      </c>
      <c r="B25" s="87"/>
      <c r="C25" s="87"/>
      <c r="D25" s="87"/>
      <c r="E25" s="87"/>
      <c r="F25" s="88"/>
    </row>
    <row r="26" spans="1:6" ht="15.75" thickBot="1">
      <c r="A26" s="89" t="s">
        <v>9</v>
      </c>
      <c r="B26" s="90"/>
      <c r="C26" s="90"/>
      <c r="D26" s="90"/>
      <c r="E26" s="90"/>
      <c r="F26" s="91"/>
    </row>
    <row r="27" spans="1:6" ht="15.75" thickBot="1">
      <c r="A27" s="2" t="s">
        <v>197</v>
      </c>
      <c r="B27" s="3" t="s">
        <v>198</v>
      </c>
      <c r="C27" s="3" t="s">
        <v>182</v>
      </c>
      <c r="D27" s="3" t="s">
        <v>10</v>
      </c>
      <c r="E27" s="3" t="s">
        <v>11</v>
      </c>
      <c r="F27" s="3" t="s">
        <v>12</v>
      </c>
    </row>
    <row r="28" spans="1:6" ht="15.75" thickBot="1">
      <c r="A28" s="38" t="s">
        <v>215</v>
      </c>
      <c r="B28" s="39" t="s">
        <v>219</v>
      </c>
      <c r="C28" s="5" t="str">
        <f>IF(B28="","",VLOOKUP(B28,Table!B$1:D$159,3,))</f>
        <v>kg</v>
      </c>
      <c r="D28" s="42">
        <v>1</v>
      </c>
      <c r="E28" s="47">
        <f>IF(B28="","",VLOOKUP(B28,Table!B$1:D$159,2,))</f>
        <v>2</v>
      </c>
      <c r="F28" s="51">
        <f>IF( C28="mPts",E28,IF(B28="","",IF(D28="","",D28*E28)))</f>
        <v>2</v>
      </c>
    </row>
    <row r="29" spans="1:6" ht="15.75" thickBot="1">
      <c r="A29" s="38" t="s">
        <v>215</v>
      </c>
      <c r="B29" s="39" t="s">
        <v>227</v>
      </c>
      <c r="C29" s="5" t="str">
        <f>IF(B29="","",VLOOKUP(B29,Table!B$1:D$159,3,))</f>
        <v>kg</v>
      </c>
      <c r="D29" s="42">
        <v>0.4</v>
      </c>
      <c r="E29" s="47">
        <f>IF(B29="","",VLOOKUP(B29,Table!B$1:D$159,2,))</f>
        <v>-5.9</v>
      </c>
      <c r="F29" s="51">
        <f t="shared" ref="F29:F31" si="1">IF( C29="mPts",E29,IF(B29="","",IF(D29="","",D29*E29)))</f>
        <v>-2.3600000000000003</v>
      </c>
    </row>
    <row r="30" spans="1:6" ht="15.75" thickBot="1">
      <c r="A30" s="38" t="s">
        <v>215</v>
      </c>
      <c r="B30" s="39" t="s">
        <v>226</v>
      </c>
      <c r="C30" s="5" t="str">
        <f>IF(B30="","",VLOOKUP(B30,Table!B$1:D$159,3,))</f>
        <v>kg</v>
      </c>
      <c r="D30" s="42">
        <v>0.4</v>
      </c>
      <c r="E30" s="47">
        <f>IF(B30="","",VLOOKUP(B30,Table!B$1:D$159,2,))</f>
        <v>2.2000000000000002</v>
      </c>
      <c r="F30" s="51">
        <f t="shared" si="1"/>
        <v>0.88000000000000012</v>
      </c>
    </row>
    <row r="31" spans="1:6" ht="15.75" thickBot="1">
      <c r="A31" s="38" t="s">
        <v>215</v>
      </c>
      <c r="B31" s="39" t="s">
        <v>223</v>
      </c>
      <c r="C31" s="5" t="str">
        <f>IF(B31="","",VLOOKUP(B31,Table!B$1:D$159,3,))</f>
        <v>kg</v>
      </c>
      <c r="D31" s="42">
        <v>7.3</v>
      </c>
      <c r="E31" s="47">
        <f>IF(B31="","",VLOOKUP(B31,Table!B$1:D$159,2,))</f>
        <v>0.71</v>
      </c>
      <c r="F31" s="51">
        <f t="shared" si="1"/>
        <v>5.1829999999999998</v>
      </c>
    </row>
    <row r="32" spans="1:6" ht="15.75" thickBot="1">
      <c r="A32" s="16" t="s">
        <v>14</v>
      </c>
      <c r="B32" s="16"/>
      <c r="C32" s="17"/>
      <c r="D32" s="18"/>
      <c r="E32" s="19"/>
      <c r="F32" s="49">
        <f>SUM(F28:F31)</f>
        <v>5.7029999999999994</v>
      </c>
    </row>
    <row r="33" spans="1:6" ht="32.25" customHeight="1" thickBot="1">
      <c r="A33" s="81" t="s">
        <v>15</v>
      </c>
      <c r="B33" s="82"/>
      <c r="C33" s="82"/>
      <c r="D33" s="82"/>
      <c r="E33" s="83"/>
      <c r="F33" s="52">
        <f>F19+F24+F32</f>
        <v>10460.903</v>
      </c>
    </row>
  </sheetData>
  <sheetProtection selectLockedCells="1" selectUnlockedCells="1"/>
  <mergeCells count="18">
    <mergeCell ref="A1:F1"/>
    <mergeCell ref="A20:F20"/>
    <mergeCell ref="A21:F21"/>
    <mergeCell ref="A25:F25"/>
    <mergeCell ref="A26:F26"/>
    <mergeCell ref="A5:C5"/>
    <mergeCell ref="D5:F5"/>
    <mergeCell ref="A6:F6"/>
    <mergeCell ref="A7:F7"/>
    <mergeCell ref="A8:F8"/>
    <mergeCell ref="A9:F9"/>
    <mergeCell ref="A2:C2"/>
    <mergeCell ref="D2:F2"/>
    <mergeCell ref="A3:C3"/>
    <mergeCell ref="D3:F3"/>
    <mergeCell ref="A4:C4"/>
    <mergeCell ref="D4:F4"/>
    <mergeCell ref="A33:E33"/>
  </mergeCells>
  <dataValidations count="7">
    <dataValidation type="list" operator="greaterThanOrEqual" allowBlank="1" showInputMessage="1" showErrorMessage="1" sqref="B28:B31 B23">
      <formula1>INDIRECT(A23)</formula1>
    </dataValidation>
    <dataValidation type="list" operator="greaterThanOrEqual" allowBlank="1" showInputMessage="1" showErrorMessage="1" sqref="A28:A31">
      <formula1>Disposal</formula1>
    </dataValidation>
    <dataValidation type="textLength" operator="greaterThanOrEqual" allowBlank="1" showInputMessage="1" showErrorMessage="1" sqref="D28:D31 D17:D18 D23">
      <formula1>0</formula1>
    </dataValidation>
    <dataValidation type="decimal" operator="greaterThanOrEqual" allowBlank="1" showInputMessage="1" showErrorMessage="1" sqref="E28:E31 C28:C31 E11:E18 D11:D16 E23 C23">
      <formula1>0</formula1>
    </dataValidation>
    <dataValidation type="list" operator="greaterThanOrEqual" allowBlank="1" showInputMessage="1" showErrorMessage="1" sqref="B11:B18">
      <formula1>INDIRECT($A11)</formula1>
    </dataValidation>
    <dataValidation type="list" operator="greaterThanOrEqual" allowBlank="1" showInputMessage="1" showErrorMessage="1" sqref="A23">
      <formula1>Use</formula1>
    </dataValidation>
    <dataValidation type="list" operator="greaterThanOrEqual" allowBlank="1" showInputMessage="1" showErrorMessage="1" sqref="A11:A18">
      <formula1>MAP</formula1>
    </dataValidation>
  </dataValidations>
  <pageMargins left="0.7" right="0.7" top="0.75" bottom="0.75" header="0.3" footer="0.3"/>
  <pageSetup orientation="portrait" r:id="rId1"/>
  <ignoredErrors>
    <ignoredError sqref="C28:C31 E28:E31 C23 E23 C11:C18 E11:E1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Q30"/>
  <sheetViews>
    <sheetView workbookViewId="0">
      <pane xSplit="2" topLeftCell="C1" activePane="topRight" state="frozen"/>
      <selection pane="topRight" activeCell="E20" sqref="E20"/>
    </sheetView>
  </sheetViews>
  <sheetFormatPr defaultRowHeight="12.75"/>
  <cols>
    <col min="2" max="2" width="18" customWidth="1"/>
    <col min="25" max="25" width="12.42578125" customWidth="1"/>
    <col min="26" max="26" width="8.42578125" customWidth="1"/>
  </cols>
  <sheetData>
    <row r="1" spans="1:43" ht="15">
      <c r="A1" s="21" t="s">
        <v>181</v>
      </c>
      <c r="B1" s="37" t="s">
        <v>178</v>
      </c>
      <c r="F1" s="21" t="s">
        <v>239</v>
      </c>
    </row>
    <row r="4" spans="1:43" s="23" customFormat="1">
      <c r="A4" s="22" t="s">
        <v>176</v>
      </c>
      <c r="B4" s="22" t="s">
        <v>177</v>
      </c>
    </row>
    <row r="5" spans="1:43" s="23" customFormat="1">
      <c r="A5" s="22" t="s">
        <v>175</v>
      </c>
      <c r="B5" s="22" t="s">
        <v>174</v>
      </c>
      <c r="E5" s="22" t="s">
        <v>173</v>
      </c>
      <c r="G5" s="22" t="s">
        <v>172</v>
      </c>
      <c r="J5" s="23" t="s">
        <v>179</v>
      </c>
      <c r="M5" s="23" t="s">
        <v>170</v>
      </c>
      <c r="O5" s="23" t="s">
        <v>180</v>
      </c>
      <c r="R5" s="22" t="s">
        <v>171</v>
      </c>
      <c r="T5" s="22" t="s">
        <v>213</v>
      </c>
      <c r="V5" s="23" t="s">
        <v>190</v>
      </c>
      <c r="Y5" s="23" t="s">
        <v>199</v>
      </c>
      <c r="AB5" s="23" t="s">
        <v>191</v>
      </c>
      <c r="AD5" s="23" t="s">
        <v>192</v>
      </c>
      <c r="AG5" s="23" t="s">
        <v>193</v>
      </c>
      <c r="AI5" s="23" t="s">
        <v>131</v>
      </c>
      <c r="AL5" s="23" t="s">
        <v>145</v>
      </c>
      <c r="AN5" s="23" t="s">
        <v>215</v>
      </c>
    </row>
    <row r="6" spans="1:43" ht="15">
      <c r="B6" s="21" t="s">
        <v>173</v>
      </c>
      <c r="E6" s="7" t="s">
        <v>17</v>
      </c>
      <c r="G6" s="7" t="s">
        <v>23</v>
      </c>
      <c r="J6" s="7" t="s">
        <v>33</v>
      </c>
      <c r="M6" s="7" t="s">
        <v>51</v>
      </c>
      <c r="O6" s="7" t="s">
        <v>70</v>
      </c>
      <c r="R6" s="7" t="s">
        <v>79</v>
      </c>
      <c r="T6" s="7" t="s">
        <v>80</v>
      </c>
      <c r="V6" s="7" t="s">
        <v>85</v>
      </c>
      <c r="Y6" s="7" t="s">
        <v>93</v>
      </c>
      <c r="AB6" s="7" t="s">
        <v>200</v>
      </c>
      <c r="AD6" s="7" t="s">
        <v>108</v>
      </c>
      <c r="AG6" s="9" t="s">
        <v>122</v>
      </c>
      <c r="AI6" s="7" t="s">
        <v>132</v>
      </c>
      <c r="AL6" s="7" t="s">
        <v>146</v>
      </c>
      <c r="AN6" s="7" t="s">
        <v>216</v>
      </c>
      <c r="AQ6" s="7"/>
    </row>
    <row r="7" spans="1:43" ht="15">
      <c r="B7" s="21" t="s">
        <v>172</v>
      </c>
      <c r="E7" s="7" t="s">
        <v>18</v>
      </c>
      <c r="G7" s="7" t="s">
        <v>24</v>
      </c>
      <c r="J7" s="7" t="s">
        <v>34</v>
      </c>
      <c r="M7" s="7" t="s">
        <v>52</v>
      </c>
      <c r="O7" s="7" t="s">
        <v>71</v>
      </c>
      <c r="T7" s="7" t="s">
        <v>81</v>
      </c>
      <c r="V7" s="7" t="s">
        <v>86</v>
      </c>
      <c r="Y7" s="7" t="s">
        <v>94</v>
      </c>
      <c r="AB7" s="7" t="s">
        <v>97</v>
      </c>
      <c r="AD7" s="7" t="s">
        <v>109</v>
      </c>
      <c r="AG7" s="7" t="s">
        <v>123</v>
      </c>
      <c r="AI7" s="7" t="s">
        <v>133</v>
      </c>
      <c r="AL7" s="7" t="s">
        <v>147</v>
      </c>
      <c r="AN7" s="7" t="s">
        <v>217</v>
      </c>
      <c r="AQ7" s="7"/>
    </row>
    <row r="8" spans="1:43" ht="15">
      <c r="B8" s="21" t="s">
        <v>179</v>
      </c>
      <c r="E8" s="7" t="s">
        <v>19</v>
      </c>
      <c r="G8" s="7" t="s">
        <v>25</v>
      </c>
      <c r="J8" s="7" t="s">
        <v>35</v>
      </c>
      <c r="M8" s="7" t="s">
        <v>53</v>
      </c>
      <c r="O8" s="7" t="s">
        <v>72</v>
      </c>
      <c r="T8" s="7" t="s">
        <v>82</v>
      </c>
      <c r="V8" s="7" t="s">
        <v>87</v>
      </c>
      <c r="Y8" s="7" t="s">
        <v>95</v>
      </c>
      <c r="AB8" s="7" t="s">
        <v>98</v>
      </c>
      <c r="AD8" s="7" t="s">
        <v>110</v>
      </c>
      <c r="AG8" s="7" t="s">
        <v>124</v>
      </c>
      <c r="AI8" s="7" t="s">
        <v>134</v>
      </c>
      <c r="AL8" s="7" t="s">
        <v>148</v>
      </c>
      <c r="AN8" s="7" t="s">
        <v>218</v>
      </c>
      <c r="AQ8" s="7"/>
    </row>
    <row r="9" spans="1:43" ht="15">
      <c r="B9" s="21" t="s">
        <v>170</v>
      </c>
      <c r="E9" s="7" t="s">
        <v>20</v>
      </c>
      <c r="G9" s="7" t="s">
        <v>26</v>
      </c>
      <c r="J9" s="7" t="s">
        <v>36</v>
      </c>
      <c r="M9" s="7" t="s">
        <v>54</v>
      </c>
      <c r="O9" s="7" t="s">
        <v>73</v>
      </c>
      <c r="T9" s="7" t="s">
        <v>83</v>
      </c>
      <c r="V9" s="7" t="s">
        <v>88</v>
      </c>
      <c r="Y9" s="7" t="s">
        <v>96</v>
      </c>
      <c r="AB9" s="7" t="s">
        <v>99</v>
      </c>
      <c r="AD9" s="7" t="s">
        <v>111</v>
      </c>
      <c r="AG9" s="7" t="s">
        <v>125</v>
      </c>
      <c r="AI9" s="7" t="s">
        <v>135</v>
      </c>
      <c r="AL9" s="7" t="s">
        <v>149</v>
      </c>
      <c r="AN9" s="7" t="s">
        <v>219</v>
      </c>
    </row>
    <row r="10" spans="1:43" ht="15">
      <c r="B10" s="21" t="s">
        <v>180</v>
      </c>
      <c r="E10" s="7" t="s">
        <v>21</v>
      </c>
      <c r="G10" s="7" t="s">
        <v>27</v>
      </c>
      <c r="J10" s="7" t="s">
        <v>37</v>
      </c>
      <c r="M10" s="7" t="s">
        <v>55</v>
      </c>
      <c r="O10" s="7" t="s">
        <v>74</v>
      </c>
      <c r="T10" s="7" t="s">
        <v>84</v>
      </c>
      <c r="V10" s="7" t="s">
        <v>89</v>
      </c>
      <c r="Y10" s="1"/>
      <c r="AB10" s="7" t="s">
        <v>100</v>
      </c>
      <c r="AD10" s="7" t="s">
        <v>112</v>
      </c>
      <c r="AG10" s="7" t="s">
        <v>126</v>
      </c>
      <c r="AI10" s="7" t="s">
        <v>136</v>
      </c>
      <c r="AL10" s="7" t="s">
        <v>150</v>
      </c>
      <c r="AN10" s="7" t="s">
        <v>220</v>
      </c>
    </row>
    <row r="11" spans="1:43" ht="15">
      <c r="B11" s="21" t="s">
        <v>171</v>
      </c>
      <c r="E11" s="7" t="s">
        <v>22</v>
      </c>
      <c r="G11" s="7" t="s">
        <v>28</v>
      </c>
      <c r="J11" s="7" t="s">
        <v>38</v>
      </c>
      <c r="M11" s="7" t="s">
        <v>56</v>
      </c>
      <c r="O11" s="7" t="s">
        <v>75</v>
      </c>
      <c r="V11" s="7" t="s">
        <v>90</v>
      </c>
      <c r="AB11" s="7" t="s">
        <v>101</v>
      </c>
      <c r="AD11" s="7" t="s">
        <v>212</v>
      </c>
      <c r="AG11" s="7" t="s">
        <v>127</v>
      </c>
      <c r="AI11" s="7" t="s">
        <v>137</v>
      </c>
      <c r="AL11" s="7" t="s">
        <v>151</v>
      </c>
      <c r="AN11" s="7" t="s">
        <v>221</v>
      </c>
    </row>
    <row r="12" spans="1:43" ht="15">
      <c r="B12" s="21" t="s">
        <v>213</v>
      </c>
      <c r="G12" s="7" t="s">
        <v>29</v>
      </c>
      <c r="J12" s="7" t="s">
        <v>39</v>
      </c>
      <c r="M12" s="7" t="s">
        <v>57</v>
      </c>
      <c r="O12" s="7" t="s">
        <v>76</v>
      </c>
      <c r="V12" s="7" t="s">
        <v>91</v>
      </c>
      <c r="AB12" s="7" t="s">
        <v>102</v>
      </c>
      <c r="AD12" s="7" t="s">
        <v>114</v>
      </c>
      <c r="AG12" s="7" t="s">
        <v>128</v>
      </c>
      <c r="AI12" s="7" t="s">
        <v>138</v>
      </c>
      <c r="AL12" s="7" t="s">
        <v>152</v>
      </c>
      <c r="AN12" s="7" t="s">
        <v>222</v>
      </c>
    </row>
    <row r="13" spans="1:43" ht="15">
      <c r="B13" s="21" t="s">
        <v>190</v>
      </c>
      <c r="G13" s="7" t="s">
        <v>30</v>
      </c>
      <c r="J13" s="7" t="s">
        <v>40</v>
      </c>
      <c r="M13" s="7" t="s">
        <v>58</v>
      </c>
      <c r="O13" s="7" t="s">
        <v>77</v>
      </c>
      <c r="V13" s="7" t="s">
        <v>92</v>
      </c>
      <c r="AB13" s="7" t="s">
        <v>103</v>
      </c>
      <c r="AD13" s="7" t="s">
        <v>115</v>
      </c>
      <c r="AG13" s="7" t="s">
        <v>129</v>
      </c>
      <c r="AI13" s="7" t="s">
        <v>139</v>
      </c>
      <c r="AL13" s="7" t="s">
        <v>153</v>
      </c>
      <c r="AN13" s="7" t="s">
        <v>223</v>
      </c>
    </row>
    <row r="14" spans="1:43" ht="15">
      <c r="B14" s="21" t="s">
        <v>199</v>
      </c>
      <c r="G14" s="7" t="s">
        <v>31</v>
      </c>
      <c r="J14" s="7" t="s">
        <v>41</v>
      </c>
      <c r="M14" s="7" t="s">
        <v>59</v>
      </c>
      <c r="O14" s="7" t="s">
        <v>78</v>
      </c>
      <c r="AB14" s="7" t="s">
        <v>104</v>
      </c>
      <c r="AD14" s="7" t="s">
        <v>116</v>
      </c>
      <c r="AG14" s="7" t="s">
        <v>130</v>
      </c>
      <c r="AI14" s="7" t="s">
        <v>140</v>
      </c>
      <c r="AL14" s="7" t="s">
        <v>154</v>
      </c>
      <c r="AN14" s="7" t="s">
        <v>224</v>
      </c>
    </row>
    <row r="15" spans="1:43" ht="15">
      <c r="B15" s="21" t="s">
        <v>191</v>
      </c>
      <c r="G15" s="7" t="s">
        <v>32</v>
      </c>
      <c r="J15" s="7" t="s">
        <v>42</v>
      </c>
      <c r="M15" s="7" t="s">
        <v>60</v>
      </c>
      <c r="AB15" s="7" t="s">
        <v>105</v>
      </c>
      <c r="AD15" s="7" t="s">
        <v>117</v>
      </c>
      <c r="AG15" s="1"/>
      <c r="AI15" s="7" t="s">
        <v>141</v>
      </c>
      <c r="AL15" s="7" t="s">
        <v>155</v>
      </c>
      <c r="AN15" s="7" t="s">
        <v>227</v>
      </c>
    </row>
    <row r="16" spans="1:43" ht="15">
      <c r="B16" s="21" t="s">
        <v>192</v>
      </c>
      <c r="C16" s="21"/>
      <c r="J16" s="7" t="s">
        <v>43</v>
      </c>
      <c r="M16" s="7" t="s">
        <v>61</v>
      </c>
      <c r="AB16" s="7" t="s">
        <v>106</v>
      </c>
      <c r="AD16" s="7" t="s">
        <v>118</v>
      </c>
      <c r="AI16" s="7" t="s">
        <v>142</v>
      </c>
      <c r="AL16" s="7" t="s">
        <v>156</v>
      </c>
      <c r="AN16" s="7" t="s">
        <v>225</v>
      </c>
    </row>
    <row r="17" spans="2:40" ht="15">
      <c r="J17" s="7" t="s">
        <v>44</v>
      </c>
      <c r="M17" s="7" t="s">
        <v>62</v>
      </c>
      <c r="AB17" s="7" t="s">
        <v>107</v>
      </c>
      <c r="AD17" s="7" t="s">
        <v>119</v>
      </c>
      <c r="AI17" s="7" t="s">
        <v>143</v>
      </c>
      <c r="AL17" s="7" t="s">
        <v>157</v>
      </c>
      <c r="AN17" s="7" t="s">
        <v>226</v>
      </c>
    </row>
    <row r="18" spans="2:40" ht="15">
      <c r="J18" s="7" t="s">
        <v>45</v>
      </c>
      <c r="M18" s="7" t="s">
        <v>63</v>
      </c>
      <c r="AD18" s="7" t="s">
        <v>120</v>
      </c>
      <c r="AI18" s="7" t="s">
        <v>144</v>
      </c>
      <c r="AL18" s="7" t="s">
        <v>158</v>
      </c>
    </row>
    <row r="19" spans="2:40" ht="15">
      <c r="B19" s="23" t="s">
        <v>194</v>
      </c>
      <c r="J19" s="7" t="s">
        <v>46</v>
      </c>
      <c r="M19" s="7" t="s">
        <v>64</v>
      </c>
      <c r="AD19" s="7" t="s">
        <v>121</v>
      </c>
      <c r="AL19" s="7" t="s">
        <v>159</v>
      </c>
    </row>
    <row r="20" spans="2:40" ht="15">
      <c r="B20" t="s">
        <v>190</v>
      </c>
      <c r="J20" s="7" t="s">
        <v>47</v>
      </c>
      <c r="M20" s="7" t="s">
        <v>65</v>
      </c>
      <c r="AD20" s="7" t="s">
        <v>121</v>
      </c>
      <c r="AL20" s="7" t="s">
        <v>160</v>
      </c>
    </row>
    <row r="21" spans="2:40" ht="15">
      <c r="B21" s="21" t="s">
        <v>199</v>
      </c>
      <c r="J21" s="7" t="s">
        <v>48</v>
      </c>
      <c r="M21" s="7" t="s">
        <v>66</v>
      </c>
      <c r="AD21" s="1"/>
      <c r="AL21" s="7" t="s">
        <v>161</v>
      </c>
    </row>
    <row r="22" spans="2:40" ht="15">
      <c r="B22" s="21" t="s">
        <v>191</v>
      </c>
      <c r="J22" s="7" t="s">
        <v>49</v>
      </c>
      <c r="M22" s="7" t="s">
        <v>67</v>
      </c>
    </row>
    <row r="23" spans="2:40" ht="15">
      <c r="B23" s="21" t="s">
        <v>192</v>
      </c>
      <c r="J23" s="7" t="s">
        <v>50</v>
      </c>
      <c r="M23" s="7" t="s">
        <v>68</v>
      </c>
    </row>
    <row r="24" spans="2:40" ht="15">
      <c r="B24" s="21"/>
      <c r="M24" s="7" t="s">
        <v>69</v>
      </c>
    </row>
    <row r="26" spans="2:40">
      <c r="B26" s="23" t="s">
        <v>8</v>
      </c>
    </row>
    <row r="27" spans="2:40">
      <c r="B27" t="s">
        <v>193</v>
      </c>
    </row>
    <row r="28" spans="2:40">
      <c r="B28" t="s">
        <v>131</v>
      </c>
    </row>
    <row r="29" spans="2:40">
      <c r="B29" t="s">
        <v>145</v>
      </c>
    </row>
    <row r="30" spans="2:40">
      <c r="B30" s="21" t="s">
        <v>215</v>
      </c>
    </row>
  </sheetData>
  <dataValidations count="2">
    <dataValidation type="list" allowBlank="1" showInputMessage="1" showErrorMessage="1" sqref="C17:C24">
      <formula1>INDIRECT(B17)</formula1>
    </dataValidation>
    <dataValidation type="list" allowBlank="1" showInputMessage="1" showErrorMessage="1" sqref="B17">
      <formula1>MAP</formula1>
    </dataValidation>
  </dataValidations>
  <hyperlinks>
    <hyperlink ref="B1" r:id="rId1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D158"/>
  <sheetViews>
    <sheetView workbookViewId="0"/>
  </sheetViews>
  <sheetFormatPr defaultRowHeight="12.75"/>
  <cols>
    <col min="1" max="1" width="18.42578125" customWidth="1"/>
    <col min="2" max="2" width="26.7109375" customWidth="1"/>
    <col min="4" max="4" width="9.140625" style="27"/>
  </cols>
  <sheetData>
    <row r="1" spans="1:4">
      <c r="A1" s="21" t="s">
        <v>230</v>
      </c>
      <c r="B1" s="21" t="s">
        <v>231</v>
      </c>
      <c r="C1" s="21" t="s">
        <v>184</v>
      </c>
      <c r="D1" s="26" t="s">
        <v>182</v>
      </c>
    </row>
    <row r="2" spans="1:4" ht="15">
      <c r="A2" s="21" t="s">
        <v>232</v>
      </c>
      <c r="B2" s="7" t="s">
        <v>17</v>
      </c>
      <c r="C2" s="8">
        <v>240</v>
      </c>
      <c r="D2" s="26" t="s">
        <v>183</v>
      </c>
    </row>
    <row r="3" spans="1:4" ht="15">
      <c r="B3" s="7" t="s">
        <v>18</v>
      </c>
      <c r="C3" s="8">
        <v>94</v>
      </c>
      <c r="D3" s="26" t="s">
        <v>183</v>
      </c>
    </row>
    <row r="4" spans="1:4" ht="15">
      <c r="B4" s="7" t="s">
        <v>19</v>
      </c>
      <c r="C4" s="8">
        <v>24</v>
      </c>
      <c r="D4" s="26" t="s">
        <v>183</v>
      </c>
    </row>
    <row r="5" spans="1:4" ht="15">
      <c r="B5" s="7" t="s">
        <v>20</v>
      </c>
      <c r="C5" s="8">
        <v>86</v>
      </c>
      <c r="D5" s="26" t="s">
        <v>183</v>
      </c>
    </row>
    <row r="6" spans="1:4" ht="15">
      <c r="B6" s="7" t="s">
        <v>21</v>
      </c>
      <c r="C6" s="8">
        <v>910</v>
      </c>
      <c r="D6" s="26" t="s">
        <v>183</v>
      </c>
    </row>
    <row r="7" spans="1:4" ht="15">
      <c r="B7" s="7" t="s">
        <v>22</v>
      </c>
      <c r="C7" s="8">
        <v>110</v>
      </c>
      <c r="D7" s="26" t="s">
        <v>183</v>
      </c>
    </row>
    <row r="8" spans="1:4" ht="15">
      <c r="A8" s="21" t="s">
        <v>233</v>
      </c>
      <c r="B8" s="7" t="s">
        <v>23</v>
      </c>
      <c r="C8" s="8">
        <v>60</v>
      </c>
      <c r="D8" s="26" t="s">
        <v>183</v>
      </c>
    </row>
    <row r="9" spans="1:4" ht="15">
      <c r="B9" s="7" t="s">
        <v>24</v>
      </c>
      <c r="C9" s="8">
        <v>780</v>
      </c>
      <c r="D9" s="26" t="s">
        <v>183</v>
      </c>
    </row>
    <row r="10" spans="1:4" ht="15">
      <c r="B10" s="7" t="s">
        <v>25</v>
      </c>
      <c r="C10" s="8">
        <v>970</v>
      </c>
      <c r="D10" s="26" t="s">
        <v>183</v>
      </c>
    </row>
    <row r="11" spans="1:4" ht="15">
      <c r="B11" s="7" t="s">
        <v>26</v>
      </c>
      <c r="C11" s="8">
        <v>1400</v>
      </c>
      <c r="D11" s="26" t="s">
        <v>183</v>
      </c>
    </row>
    <row r="12" spans="1:4" ht="15">
      <c r="B12" s="7" t="s">
        <v>27</v>
      </c>
      <c r="C12" s="8">
        <v>640</v>
      </c>
      <c r="D12" s="26" t="s">
        <v>183</v>
      </c>
    </row>
    <row r="13" spans="1:4" ht="15">
      <c r="B13" s="7" t="s">
        <v>28</v>
      </c>
      <c r="C13" s="8">
        <v>5200</v>
      </c>
      <c r="D13" s="26" t="s">
        <v>183</v>
      </c>
    </row>
    <row r="14" spans="1:4" ht="15">
      <c r="B14" s="7" t="s">
        <v>29</v>
      </c>
      <c r="C14" s="8">
        <v>4600000</v>
      </c>
      <c r="D14" s="26" t="s">
        <v>183</v>
      </c>
    </row>
    <row r="15" spans="1:4" ht="15">
      <c r="B15" s="7" t="s">
        <v>30</v>
      </c>
      <c r="C15" s="8">
        <v>7000000</v>
      </c>
      <c r="D15" s="26" t="s">
        <v>183</v>
      </c>
    </row>
    <row r="16" spans="1:4" ht="15">
      <c r="B16" s="7" t="s">
        <v>31</v>
      </c>
      <c r="C16" s="8">
        <v>12000000</v>
      </c>
      <c r="D16" s="26" t="s">
        <v>183</v>
      </c>
    </row>
    <row r="17" spans="1:4" ht="15">
      <c r="B17" s="7" t="s">
        <v>32</v>
      </c>
      <c r="C17" s="8">
        <v>3200</v>
      </c>
      <c r="D17" s="26" t="s">
        <v>183</v>
      </c>
    </row>
    <row r="18" spans="1:4" ht="15">
      <c r="A18" s="21" t="s">
        <v>234</v>
      </c>
      <c r="B18" s="7" t="s">
        <v>33</v>
      </c>
      <c r="C18" s="8">
        <v>4.6999999999999997E-5</v>
      </c>
      <c r="D18" s="26" t="s">
        <v>210</v>
      </c>
    </row>
    <row r="19" spans="1:4" ht="15">
      <c r="B19" s="7" t="s">
        <v>34</v>
      </c>
      <c r="C19" s="8">
        <v>8.0000000000000007E-5</v>
      </c>
      <c r="D19" s="26" t="s">
        <v>210</v>
      </c>
    </row>
    <row r="20" spans="1:4" ht="15">
      <c r="B20" s="7" t="s">
        <v>35</v>
      </c>
      <c r="C20" s="8">
        <v>1.1E-4</v>
      </c>
      <c r="D20" s="26" t="s">
        <v>210</v>
      </c>
    </row>
    <row r="21" spans="1:4" ht="15">
      <c r="B21" s="7" t="s">
        <v>36</v>
      </c>
      <c r="C21" s="8">
        <v>4000</v>
      </c>
      <c r="D21" s="26" t="s">
        <v>183</v>
      </c>
    </row>
    <row r="22" spans="1:4" ht="15">
      <c r="B22" s="7" t="s">
        <v>37</v>
      </c>
      <c r="C22" s="8">
        <v>18</v>
      </c>
      <c r="D22" s="26" t="s">
        <v>211</v>
      </c>
    </row>
    <row r="23" spans="1:4" ht="15">
      <c r="B23" s="7" t="s">
        <v>38</v>
      </c>
      <c r="C23" s="8">
        <v>1100</v>
      </c>
      <c r="D23" s="26" t="s">
        <v>206</v>
      </c>
    </row>
    <row r="24" spans="1:4" ht="15">
      <c r="B24" s="7" t="s">
        <v>39</v>
      </c>
      <c r="C24" s="8">
        <v>130</v>
      </c>
      <c r="D24" s="26" t="s">
        <v>206</v>
      </c>
    </row>
    <row r="25" spans="1:4" ht="15">
      <c r="B25" s="7" t="s">
        <v>40</v>
      </c>
      <c r="C25" s="8">
        <v>72</v>
      </c>
      <c r="D25" s="26" t="s">
        <v>183</v>
      </c>
    </row>
    <row r="26" spans="1:4" ht="15">
      <c r="B26" s="7" t="s">
        <v>41</v>
      </c>
      <c r="C26" s="8">
        <v>800</v>
      </c>
      <c r="D26" s="26" t="s">
        <v>207</v>
      </c>
    </row>
    <row r="27" spans="1:4" ht="15">
      <c r="B27" s="7" t="s">
        <v>42</v>
      </c>
      <c r="C27" s="8">
        <v>23</v>
      </c>
      <c r="D27" s="26" t="s">
        <v>183</v>
      </c>
    </row>
    <row r="28" spans="1:4" ht="15">
      <c r="B28" s="7" t="s">
        <v>43</v>
      </c>
      <c r="C28" s="8">
        <v>2.7</v>
      </c>
      <c r="D28" s="26" t="s">
        <v>208</v>
      </c>
    </row>
    <row r="29" spans="1:4" ht="15">
      <c r="B29" s="7" t="s">
        <v>44</v>
      </c>
      <c r="C29" s="8">
        <v>3.6000000000000001E-5</v>
      </c>
      <c r="D29" s="26" t="s">
        <v>209</v>
      </c>
    </row>
    <row r="30" spans="1:4" ht="15">
      <c r="B30" s="7" t="s">
        <v>45</v>
      </c>
      <c r="C30" s="8">
        <v>6.0000000000000002E-5</v>
      </c>
      <c r="D30" s="26" t="s">
        <v>209</v>
      </c>
    </row>
    <row r="31" spans="1:4" ht="15">
      <c r="B31" s="7" t="s">
        <v>46</v>
      </c>
      <c r="C31" s="8">
        <v>8.6000000000000003E-5</v>
      </c>
      <c r="D31" s="26" t="s">
        <v>209</v>
      </c>
    </row>
    <row r="32" spans="1:4" ht="15">
      <c r="B32" s="7" t="s">
        <v>47</v>
      </c>
      <c r="C32" s="8">
        <v>30</v>
      </c>
      <c r="D32" s="26" t="s">
        <v>183</v>
      </c>
    </row>
    <row r="33" spans="1:4" ht="15">
      <c r="B33" s="7" t="s">
        <v>48</v>
      </c>
      <c r="C33" s="8">
        <v>4300</v>
      </c>
      <c r="D33" s="26" t="s">
        <v>206</v>
      </c>
    </row>
    <row r="34" spans="1:4" ht="15">
      <c r="B34" s="7" t="s">
        <v>49</v>
      </c>
      <c r="C34" s="8">
        <v>3300</v>
      </c>
      <c r="D34" s="26" t="s">
        <v>206</v>
      </c>
    </row>
    <row r="35" spans="1:4" ht="15">
      <c r="B35" s="7" t="s">
        <v>50</v>
      </c>
      <c r="C35" s="8">
        <v>49</v>
      </c>
      <c r="D35" s="26" t="s">
        <v>206</v>
      </c>
    </row>
    <row r="36" spans="1:4" ht="15">
      <c r="A36" s="21" t="s">
        <v>170</v>
      </c>
      <c r="B36" s="7" t="s">
        <v>51</v>
      </c>
      <c r="C36" s="8">
        <v>400</v>
      </c>
      <c r="D36" s="26" t="s">
        <v>183</v>
      </c>
    </row>
    <row r="37" spans="1:4" ht="15">
      <c r="B37" s="7" t="s">
        <v>52</v>
      </c>
      <c r="C37" s="8">
        <v>330</v>
      </c>
      <c r="D37" s="26" t="s">
        <v>183</v>
      </c>
    </row>
    <row r="38" spans="1:4" ht="15">
      <c r="B38" s="7" t="s">
        <v>53</v>
      </c>
      <c r="C38" s="8">
        <v>360</v>
      </c>
      <c r="D38" s="26" t="s">
        <v>183</v>
      </c>
    </row>
    <row r="39" spans="1:4" ht="15">
      <c r="B39" s="7" t="s">
        <v>54</v>
      </c>
      <c r="C39" s="8">
        <v>630</v>
      </c>
      <c r="D39" s="26" t="s">
        <v>183</v>
      </c>
    </row>
    <row r="40" spans="1:4" ht="15">
      <c r="B40" s="7" t="s">
        <v>55</v>
      </c>
      <c r="C40" s="8">
        <v>510</v>
      </c>
      <c r="D40" s="26" t="s">
        <v>183</v>
      </c>
    </row>
    <row r="41" spans="1:4" ht="15">
      <c r="B41" s="7" t="s">
        <v>56</v>
      </c>
      <c r="C41" s="8">
        <v>380</v>
      </c>
      <c r="D41" s="26" t="s">
        <v>183</v>
      </c>
    </row>
    <row r="42" spans="1:4" ht="15">
      <c r="B42" s="7" t="s">
        <v>57</v>
      </c>
      <c r="C42" s="8">
        <v>390</v>
      </c>
      <c r="D42" s="26" t="s">
        <v>183</v>
      </c>
    </row>
    <row r="43" spans="1:4" ht="15">
      <c r="B43" s="7" t="s">
        <v>58</v>
      </c>
      <c r="C43" s="8">
        <v>330</v>
      </c>
      <c r="D43" s="26" t="s">
        <v>183</v>
      </c>
    </row>
    <row r="44" spans="1:4" ht="15">
      <c r="B44" s="7" t="s">
        <v>59</v>
      </c>
      <c r="C44" s="8">
        <v>370</v>
      </c>
      <c r="D44" s="26" t="s">
        <v>183</v>
      </c>
    </row>
    <row r="45" spans="1:4" ht="15">
      <c r="B45" s="7" t="s">
        <v>60</v>
      </c>
      <c r="C45" s="8">
        <v>360</v>
      </c>
      <c r="D45" s="26" t="s">
        <v>183</v>
      </c>
    </row>
    <row r="46" spans="1:4" ht="15">
      <c r="B46" s="7" t="s">
        <v>61</v>
      </c>
      <c r="C46" s="8">
        <v>360</v>
      </c>
      <c r="D46" s="26" t="s">
        <v>183</v>
      </c>
    </row>
    <row r="47" spans="1:4" ht="15">
      <c r="B47" s="7" t="s">
        <v>62</v>
      </c>
      <c r="C47" s="8">
        <v>490</v>
      </c>
      <c r="D47" s="26" t="s">
        <v>183</v>
      </c>
    </row>
    <row r="48" spans="1:4" ht="15">
      <c r="B48" s="7" t="s">
        <v>63</v>
      </c>
      <c r="C48" s="8">
        <v>480</v>
      </c>
      <c r="D48" s="26" t="s">
        <v>183</v>
      </c>
    </row>
    <row r="49" spans="1:4" ht="15">
      <c r="B49" s="7" t="s">
        <v>64</v>
      </c>
      <c r="C49" s="8">
        <v>420</v>
      </c>
      <c r="D49" s="26" t="s">
        <v>183</v>
      </c>
    </row>
    <row r="50" spans="1:4" ht="15">
      <c r="B50" s="7" t="s">
        <v>65</v>
      </c>
      <c r="C50" s="8">
        <v>480</v>
      </c>
      <c r="D50" s="26" t="s">
        <v>183</v>
      </c>
    </row>
    <row r="51" spans="1:4" ht="15">
      <c r="B51" s="7" t="s">
        <v>66</v>
      </c>
      <c r="C51" s="8">
        <v>280</v>
      </c>
      <c r="D51" s="26" t="s">
        <v>183</v>
      </c>
    </row>
    <row r="52" spans="1:4" ht="15">
      <c r="B52" s="7" t="s">
        <v>67</v>
      </c>
      <c r="C52" s="8">
        <v>270</v>
      </c>
      <c r="D52" s="26" t="s">
        <v>183</v>
      </c>
    </row>
    <row r="53" spans="1:4" ht="15">
      <c r="B53" s="7" t="s">
        <v>68</v>
      </c>
      <c r="C53" s="8">
        <v>240</v>
      </c>
      <c r="D53" s="26" t="s">
        <v>183</v>
      </c>
    </row>
    <row r="54" spans="1:4" ht="15">
      <c r="B54" s="7" t="s">
        <v>69</v>
      </c>
      <c r="C54" s="8">
        <v>440</v>
      </c>
      <c r="D54" s="26" t="s">
        <v>183</v>
      </c>
    </row>
    <row r="55" spans="1:4" ht="15">
      <c r="A55" s="21" t="s">
        <v>235</v>
      </c>
      <c r="B55" s="7" t="s">
        <v>70</v>
      </c>
      <c r="C55" s="8">
        <v>2.1</v>
      </c>
      <c r="D55" s="26" t="s">
        <v>184</v>
      </c>
    </row>
    <row r="56" spans="1:4" ht="15">
      <c r="B56" s="7" t="s">
        <v>71</v>
      </c>
      <c r="C56" s="8">
        <v>3.7</v>
      </c>
      <c r="D56" s="26" t="s">
        <v>184</v>
      </c>
    </row>
    <row r="57" spans="1:4" ht="15">
      <c r="B57" s="7" t="s">
        <v>72</v>
      </c>
      <c r="C57" s="8">
        <v>21</v>
      </c>
      <c r="D57" s="26" t="s">
        <v>184</v>
      </c>
    </row>
    <row r="58" spans="1:4" ht="15">
      <c r="B58" s="7" t="s">
        <v>73</v>
      </c>
      <c r="C58" s="8">
        <v>44</v>
      </c>
      <c r="D58" s="26" t="s">
        <v>184</v>
      </c>
    </row>
    <row r="59" spans="1:4" ht="15">
      <c r="B59" s="7" t="s">
        <v>74</v>
      </c>
      <c r="C59" s="8">
        <v>6.4</v>
      </c>
      <c r="D59" s="26" t="s">
        <v>184</v>
      </c>
    </row>
    <row r="60" spans="1:4" ht="15">
      <c r="B60" s="7" t="s">
        <v>75</v>
      </c>
      <c r="C60" s="8">
        <v>6.4</v>
      </c>
      <c r="D60" s="26" t="s">
        <v>184</v>
      </c>
    </row>
    <row r="61" spans="1:4" ht="15">
      <c r="B61" s="7" t="s">
        <v>76</v>
      </c>
      <c r="C61" s="8">
        <v>12</v>
      </c>
      <c r="D61" s="26" t="s">
        <v>184</v>
      </c>
    </row>
    <row r="62" spans="1:4" ht="15">
      <c r="B62" s="7" t="s">
        <v>77</v>
      </c>
      <c r="C62" s="8">
        <v>9.8000000000000004E-2</v>
      </c>
      <c r="D62" s="26" t="s">
        <v>184</v>
      </c>
    </row>
    <row r="63" spans="1:4" ht="15">
      <c r="B63" s="7" t="s">
        <v>78</v>
      </c>
      <c r="C63" s="8">
        <v>9.1</v>
      </c>
      <c r="D63" s="26" t="s">
        <v>184</v>
      </c>
    </row>
    <row r="64" spans="1:4" ht="15">
      <c r="A64" s="21" t="s">
        <v>171</v>
      </c>
      <c r="B64" s="7" t="s">
        <v>79</v>
      </c>
      <c r="C64" s="8">
        <v>360</v>
      </c>
      <c r="D64" s="26" t="s">
        <v>183</v>
      </c>
    </row>
    <row r="65" spans="1:4" ht="15">
      <c r="A65" s="21" t="s">
        <v>236</v>
      </c>
      <c r="B65" s="7" t="s">
        <v>80</v>
      </c>
      <c r="C65" s="8">
        <v>69</v>
      </c>
      <c r="D65" s="26" t="s">
        <v>183</v>
      </c>
    </row>
    <row r="66" spans="1:4" ht="15">
      <c r="B66" s="7" t="s">
        <v>81</v>
      </c>
      <c r="C66" s="8">
        <v>96</v>
      </c>
      <c r="D66" s="26" t="s">
        <v>183</v>
      </c>
    </row>
    <row r="67" spans="1:4" ht="15">
      <c r="B67" s="7" t="s">
        <v>82</v>
      </c>
      <c r="C67" s="8">
        <v>50</v>
      </c>
      <c r="D67" s="26" t="s">
        <v>183</v>
      </c>
    </row>
    <row r="68" spans="1:4" ht="15">
      <c r="B68" s="7" t="s">
        <v>83</v>
      </c>
      <c r="C68" s="8">
        <v>51</v>
      </c>
      <c r="D68" s="26" t="s">
        <v>183</v>
      </c>
    </row>
    <row r="69" spans="1:4" ht="15">
      <c r="B69" s="7" t="s">
        <v>84</v>
      </c>
      <c r="C69" s="8">
        <v>58</v>
      </c>
      <c r="D69" s="26" t="s">
        <v>183</v>
      </c>
    </row>
    <row r="70" spans="1:4" ht="15">
      <c r="A70" s="21" t="s">
        <v>190</v>
      </c>
      <c r="B70" s="7" t="s">
        <v>85</v>
      </c>
      <c r="C70" s="8">
        <v>4.5999999999999996</v>
      </c>
      <c r="D70" s="26" t="s">
        <v>187</v>
      </c>
    </row>
    <row r="71" spans="1:4" ht="15">
      <c r="B71" s="7" t="s">
        <v>86</v>
      </c>
      <c r="C71" s="8">
        <v>4.2</v>
      </c>
      <c r="D71" s="26" t="s">
        <v>187</v>
      </c>
    </row>
    <row r="72" spans="1:4" ht="15">
      <c r="B72" s="7" t="s">
        <v>87</v>
      </c>
      <c r="C72" s="8">
        <v>3.2</v>
      </c>
      <c r="D72" s="26" t="s">
        <v>187</v>
      </c>
    </row>
    <row r="73" spans="1:4" ht="15">
      <c r="B73" s="7" t="s">
        <v>88</v>
      </c>
      <c r="C73" s="8">
        <v>5.4</v>
      </c>
      <c r="D73" s="26" t="s">
        <v>187</v>
      </c>
    </row>
    <row r="74" spans="1:4" ht="15">
      <c r="B74" s="7" t="s">
        <v>89</v>
      </c>
      <c r="C74" s="8">
        <v>5.3</v>
      </c>
      <c r="D74" s="26" t="s">
        <v>187</v>
      </c>
    </row>
    <row r="75" spans="1:4" ht="15">
      <c r="B75" s="7" t="s">
        <v>90</v>
      </c>
      <c r="C75" s="8">
        <v>5.6</v>
      </c>
      <c r="D75" s="26" t="s">
        <v>187</v>
      </c>
    </row>
    <row r="76" spans="1:4" ht="15">
      <c r="B76" s="7" t="s">
        <v>91</v>
      </c>
      <c r="C76" s="8">
        <v>11</v>
      </c>
      <c r="D76" s="26" t="s">
        <v>187</v>
      </c>
    </row>
    <row r="77" spans="1:4" ht="15">
      <c r="B77" s="7" t="s">
        <v>92</v>
      </c>
      <c r="C77" s="8">
        <v>1.6</v>
      </c>
      <c r="D77" s="26" t="s">
        <v>187</v>
      </c>
    </row>
    <row r="78" spans="1:4" ht="15">
      <c r="A78" s="21" t="s">
        <v>199</v>
      </c>
      <c r="B78" s="7" t="s">
        <v>93</v>
      </c>
      <c r="C78" s="8">
        <v>9.6999999999999993</v>
      </c>
      <c r="D78" s="26" t="s">
        <v>188</v>
      </c>
    </row>
    <row r="79" spans="1:4" ht="15">
      <c r="B79" s="7" t="s">
        <v>94</v>
      </c>
      <c r="C79" s="8">
        <v>14</v>
      </c>
      <c r="D79" s="26" t="s">
        <v>188</v>
      </c>
    </row>
    <row r="80" spans="1:4" ht="15">
      <c r="B80" s="7" t="s">
        <v>95</v>
      </c>
      <c r="C80" s="8">
        <v>7.2</v>
      </c>
      <c r="D80" s="26" t="s">
        <v>188</v>
      </c>
    </row>
    <row r="81" spans="1:4" ht="15">
      <c r="B81" s="7" t="s">
        <v>96</v>
      </c>
      <c r="C81" s="8">
        <v>10</v>
      </c>
      <c r="D81" s="26" t="s">
        <v>188</v>
      </c>
    </row>
    <row r="82" spans="1:4" ht="15">
      <c r="A82" s="21" t="s">
        <v>192</v>
      </c>
      <c r="B82" s="7" t="s">
        <v>108</v>
      </c>
      <c r="C82" s="8">
        <v>140</v>
      </c>
      <c r="D82" s="36" t="s">
        <v>189</v>
      </c>
    </row>
    <row r="83" spans="1:4" ht="15">
      <c r="B83" s="7" t="s">
        <v>109</v>
      </c>
      <c r="C83" s="8">
        <v>34</v>
      </c>
      <c r="D83" s="36" t="s">
        <v>189</v>
      </c>
    </row>
    <row r="84" spans="1:4" ht="15">
      <c r="B84" s="7" t="s">
        <v>110</v>
      </c>
      <c r="C84" s="8">
        <v>22</v>
      </c>
      <c r="D84" s="36" t="s">
        <v>189</v>
      </c>
    </row>
    <row r="85" spans="1:4" ht="15">
      <c r="B85" s="7" t="s">
        <v>111</v>
      </c>
      <c r="C85" s="8">
        <v>8</v>
      </c>
      <c r="D85" s="36" t="s">
        <v>189</v>
      </c>
    </row>
    <row r="86" spans="1:4" ht="15">
      <c r="B86" s="7" t="s">
        <v>112</v>
      </c>
      <c r="C86" s="8">
        <v>15</v>
      </c>
      <c r="D86" s="36" t="s">
        <v>189</v>
      </c>
    </row>
    <row r="87" spans="1:4" ht="15">
      <c r="B87" s="7" t="s">
        <v>113</v>
      </c>
      <c r="C87" s="8">
        <v>29</v>
      </c>
      <c r="D87" s="36" t="s">
        <v>189</v>
      </c>
    </row>
    <row r="88" spans="1:4" ht="15">
      <c r="B88" s="7" t="s">
        <v>114</v>
      </c>
      <c r="C88" s="8">
        <v>3.9</v>
      </c>
      <c r="D88" s="36" t="s">
        <v>189</v>
      </c>
    </row>
    <row r="89" spans="1:4" ht="15">
      <c r="B89" s="7" t="s">
        <v>115</v>
      </c>
      <c r="C89" s="8">
        <v>5</v>
      </c>
      <c r="D89" s="36" t="s">
        <v>189</v>
      </c>
    </row>
    <row r="90" spans="1:4" ht="15">
      <c r="B90" s="7" t="s">
        <v>116</v>
      </c>
      <c r="C90" s="8">
        <v>0.8</v>
      </c>
      <c r="D90" s="36" t="s">
        <v>189</v>
      </c>
    </row>
    <row r="91" spans="1:4" ht="15">
      <c r="B91" s="7" t="s">
        <v>117</v>
      </c>
      <c r="C91" s="8">
        <v>5.0999999999999996</v>
      </c>
      <c r="D91" s="36" t="s">
        <v>189</v>
      </c>
    </row>
    <row r="92" spans="1:4" ht="15">
      <c r="B92" s="7" t="s">
        <v>118</v>
      </c>
      <c r="C92" s="8">
        <v>1.1000000000000001</v>
      </c>
      <c r="D92" s="36" t="s">
        <v>189</v>
      </c>
    </row>
    <row r="93" spans="1:4" ht="15">
      <c r="B93" s="7" t="s">
        <v>119</v>
      </c>
      <c r="C93" s="8">
        <v>78</v>
      </c>
      <c r="D93" s="36" t="s">
        <v>189</v>
      </c>
    </row>
    <row r="94" spans="1:4" ht="15">
      <c r="B94" s="7" t="s">
        <v>120</v>
      </c>
      <c r="C94" s="8">
        <v>120</v>
      </c>
      <c r="D94" s="36" t="s">
        <v>189</v>
      </c>
    </row>
    <row r="95" spans="1:4" ht="15">
      <c r="B95" s="7" t="s">
        <v>121</v>
      </c>
      <c r="C95" s="8">
        <v>80</v>
      </c>
      <c r="D95" s="36" t="s">
        <v>189</v>
      </c>
    </row>
    <row r="96" spans="1:4" ht="15">
      <c r="B96" s="7" t="s">
        <v>121</v>
      </c>
      <c r="C96" s="8">
        <v>72</v>
      </c>
      <c r="D96" s="36" t="s">
        <v>189</v>
      </c>
    </row>
    <row r="97" spans="1:4" ht="15">
      <c r="A97" s="21" t="s">
        <v>193</v>
      </c>
      <c r="B97" s="9" t="s">
        <v>122</v>
      </c>
      <c r="C97" s="8">
        <v>-240</v>
      </c>
      <c r="D97" s="36" t="s">
        <v>183</v>
      </c>
    </row>
    <row r="98" spans="1:4" ht="15">
      <c r="B98" s="7" t="s">
        <v>123</v>
      </c>
      <c r="C98" s="8">
        <v>-210</v>
      </c>
      <c r="D98" s="36" t="s">
        <v>183</v>
      </c>
    </row>
    <row r="99" spans="1:4" ht="15">
      <c r="B99" s="7" t="s">
        <v>124</v>
      </c>
      <c r="C99" s="8">
        <v>-240</v>
      </c>
      <c r="D99" s="36" t="s">
        <v>183</v>
      </c>
    </row>
    <row r="100" spans="1:4" ht="15">
      <c r="B100" s="7" t="s">
        <v>125</v>
      </c>
      <c r="C100" s="8">
        <v>-170</v>
      </c>
      <c r="D100" s="36" t="s">
        <v>183</v>
      </c>
    </row>
    <row r="101" spans="1:4" ht="15">
      <c r="B101" s="7" t="s">
        <v>126</v>
      </c>
      <c r="C101" s="8">
        <v>-1.2</v>
      </c>
      <c r="D101" s="36" t="s">
        <v>183</v>
      </c>
    </row>
    <row r="102" spans="1:4" ht="15">
      <c r="B102" s="7" t="s">
        <v>127</v>
      </c>
      <c r="C102" s="8">
        <v>-8.3000000000000007</v>
      </c>
      <c r="D102" s="36" t="s">
        <v>183</v>
      </c>
    </row>
    <row r="103" spans="1:4" ht="15">
      <c r="B103" s="7" t="s">
        <v>128</v>
      </c>
      <c r="C103" s="8">
        <v>-15</v>
      </c>
      <c r="D103" s="36" t="s">
        <v>183</v>
      </c>
    </row>
    <row r="104" spans="1:4" ht="15">
      <c r="B104" s="7" t="s">
        <v>129</v>
      </c>
      <c r="C104" s="8">
        <v>-720</v>
      </c>
      <c r="D104" s="36" t="s">
        <v>183</v>
      </c>
    </row>
    <row r="105" spans="1:4" ht="15">
      <c r="B105" s="7" t="s">
        <v>130</v>
      </c>
      <c r="C105" s="8">
        <v>-70</v>
      </c>
      <c r="D105" s="36" t="s">
        <v>183</v>
      </c>
    </row>
    <row r="106" spans="1:4" ht="15">
      <c r="A106" s="21" t="s">
        <v>131</v>
      </c>
      <c r="B106" s="7" t="s">
        <v>132</v>
      </c>
      <c r="C106" s="8">
        <v>-19</v>
      </c>
      <c r="D106" s="36" t="s">
        <v>183</v>
      </c>
    </row>
    <row r="107" spans="1:4" ht="15">
      <c r="B107" s="7" t="s">
        <v>133</v>
      </c>
      <c r="C107" s="8">
        <v>-13</v>
      </c>
      <c r="D107" s="36" t="s">
        <v>183</v>
      </c>
    </row>
    <row r="108" spans="1:4" ht="15">
      <c r="B108" s="7" t="s">
        <v>134</v>
      </c>
      <c r="C108" s="8">
        <v>2.8</v>
      </c>
      <c r="D108" s="36" t="s">
        <v>183</v>
      </c>
    </row>
    <row r="109" spans="1:4" ht="15">
      <c r="B109" s="7" t="s">
        <v>135</v>
      </c>
      <c r="C109" s="8">
        <v>-6.3</v>
      </c>
      <c r="D109" s="36" t="s">
        <v>183</v>
      </c>
    </row>
    <row r="110" spans="1:4" ht="15">
      <c r="B110" s="7" t="s">
        <v>136</v>
      </c>
      <c r="C110" s="8">
        <v>-5.3</v>
      </c>
      <c r="D110" s="36" t="s">
        <v>183</v>
      </c>
    </row>
    <row r="111" spans="1:4" ht="15">
      <c r="B111" s="7" t="s">
        <v>137</v>
      </c>
      <c r="C111" s="8">
        <v>1.1000000000000001</v>
      </c>
      <c r="D111" s="36" t="s">
        <v>183</v>
      </c>
    </row>
    <row r="112" spans="1:4" ht="15">
      <c r="B112" s="7" t="s">
        <v>138</v>
      </c>
      <c r="C112" s="8">
        <v>37</v>
      </c>
      <c r="D112" s="36" t="s">
        <v>183</v>
      </c>
    </row>
    <row r="113" spans="1:4" ht="15">
      <c r="B113" s="7" t="s">
        <v>139</v>
      </c>
      <c r="C113" s="8">
        <v>66</v>
      </c>
      <c r="D113" s="36" t="s">
        <v>183</v>
      </c>
    </row>
    <row r="114" spans="1:4" ht="15">
      <c r="B114" s="7" t="s">
        <v>140</v>
      </c>
      <c r="C114" s="8">
        <v>-12</v>
      </c>
      <c r="D114" s="36" t="s">
        <v>183</v>
      </c>
    </row>
    <row r="115" spans="1:4" ht="15">
      <c r="B115" s="7" t="s">
        <v>141</v>
      </c>
      <c r="C115" s="8">
        <v>-12</v>
      </c>
      <c r="D115" s="36" t="s">
        <v>183</v>
      </c>
    </row>
    <row r="116" spans="1:4" ht="15">
      <c r="B116" s="7" t="s">
        <v>142</v>
      </c>
      <c r="C116" s="8">
        <v>-32</v>
      </c>
      <c r="D116" s="36" t="s">
        <v>183</v>
      </c>
    </row>
    <row r="117" spans="1:4" ht="15">
      <c r="B117" s="7" t="s">
        <v>143</v>
      </c>
      <c r="C117" s="8">
        <v>-110</v>
      </c>
      <c r="D117" s="36" t="s">
        <v>183</v>
      </c>
    </row>
    <row r="118" spans="1:4" ht="15">
      <c r="B118" s="7" t="s">
        <v>144</v>
      </c>
      <c r="C118" s="8">
        <v>5.0999999999999996</v>
      </c>
      <c r="D118" s="36" t="s">
        <v>183</v>
      </c>
    </row>
    <row r="119" spans="1:4" ht="15">
      <c r="A119" s="21" t="s">
        <v>145</v>
      </c>
      <c r="B119" s="7" t="s">
        <v>146</v>
      </c>
      <c r="C119" s="8">
        <v>3.9</v>
      </c>
      <c r="D119" s="36" t="s">
        <v>183</v>
      </c>
    </row>
    <row r="120" spans="1:4" ht="15">
      <c r="B120" s="7" t="s">
        <v>147</v>
      </c>
      <c r="C120" s="8">
        <v>3.5</v>
      </c>
      <c r="D120" s="36" t="s">
        <v>183</v>
      </c>
    </row>
    <row r="121" spans="1:4" ht="15">
      <c r="B121" s="7" t="s">
        <v>148</v>
      </c>
      <c r="C121" s="8">
        <v>3.1</v>
      </c>
      <c r="D121" s="36" t="s">
        <v>183</v>
      </c>
    </row>
    <row r="122" spans="1:4" ht="15">
      <c r="B122" s="7" t="s">
        <v>149</v>
      </c>
      <c r="C122" s="8">
        <v>4.0999999999999996</v>
      </c>
      <c r="D122" s="36" t="s">
        <v>183</v>
      </c>
    </row>
    <row r="123" spans="1:4" ht="15">
      <c r="B123" s="7" t="s">
        <v>150</v>
      </c>
      <c r="C123" s="8">
        <v>7.4</v>
      </c>
      <c r="D123" s="36" t="s">
        <v>183</v>
      </c>
    </row>
    <row r="124" spans="1:4" ht="15">
      <c r="B124" s="7" t="s">
        <v>151</v>
      </c>
      <c r="C124" s="8">
        <v>9.6999999999999993</v>
      </c>
      <c r="D124" s="36" t="s">
        <v>183</v>
      </c>
    </row>
    <row r="125" spans="1:4" ht="15">
      <c r="B125" s="7" t="s">
        <v>152</v>
      </c>
      <c r="C125" s="8">
        <v>4.3</v>
      </c>
      <c r="D125" s="36" t="s">
        <v>183</v>
      </c>
    </row>
    <row r="126" spans="1:4" ht="15">
      <c r="B126" s="7" t="s">
        <v>153</v>
      </c>
      <c r="C126" s="8">
        <v>3.6</v>
      </c>
      <c r="D126" s="36" t="s">
        <v>183</v>
      </c>
    </row>
    <row r="127" spans="1:4" ht="15">
      <c r="B127" s="7" t="s">
        <v>154</v>
      </c>
      <c r="C127" s="8">
        <v>2.8</v>
      </c>
      <c r="D127" s="36" t="s">
        <v>183</v>
      </c>
    </row>
    <row r="128" spans="1:4" ht="15">
      <c r="B128" s="7" t="s">
        <v>155</v>
      </c>
      <c r="C128" s="8">
        <v>2.2000000000000002</v>
      </c>
      <c r="D128" s="36" t="s">
        <v>183</v>
      </c>
    </row>
    <row r="129" spans="1:4" ht="15">
      <c r="B129" s="7" t="s">
        <v>156</v>
      </c>
      <c r="C129" s="8">
        <v>4.3</v>
      </c>
      <c r="D129" s="36" t="s">
        <v>183</v>
      </c>
    </row>
    <row r="130" spans="1:4" ht="15">
      <c r="B130" s="7" t="s">
        <v>157</v>
      </c>
      <c r="C130" s="8">
        <v>4.2</v>
      </c>
      <c r="D130" s="36" t="s">
        <v>183</v>
      </c>
    </row>
    <row r="131" spans="1:4" ht="15">
      <c r="B131" s="7" t="s">
        <v>158</v>
      </c>
      <c r="C131" s="8">
        <v>1.4</v>
      </c>
      <c r="D131" s="36" t="s">
        <v>183</v>
      </c>
    </row>
    <row r="132" spans="1:4" ht="15">
      <c r="B132" s="7" t="s">
        <v>159</v>
      </c>
      <c r="C132" s="8">
        <v>1.4</v>
      </c>
      <c r="D132" s="36" t="s">
        <v>183</v>
      </c>
    </row>
    <row r="133" spans="1:4" ht="15">
      <c r="B133" s="7" t="s">
        <v>160</v>
      </c>
      <c r="C133" s="8">
        <v>1.4</v>
      </c>
      <c r="D133" s="36" t="s">
        <v>183</v>
      </c>
    </row>
    <row r="134" spans="1:4" ht="15">
      <c r="B134" s="7" t="s">
        <v>161</v>
      </c>
      <c r="C134" s="8">
        <v>140</v>
      </c>
      <c r="D134" s="36" t="s">
        <v>183</v>
      </c>
    </row>
    <row r="135" spans="1:4" ht="15">
      <c r="A135" s="21" t="s">
        <v>215</v>
      </c>
      <c r="B135" s="7" t="s">
        <v>216</v>
      </c>
      <c r="C135" s="8">
        <v>-1.1000000000000001</v>
      </c>
      <c r="D135" s="36" t="s">
        <v>183</v>
      </c>
    </row>
    <row r="136" spans="1:4" ht="15">
      <c r="B136" s="7" t="s">
        <v>217</v>
      </c>
      <c r="C136" s="8">
        <v>-0.13</v>
      </c>
      <c r="D136" s="36" t="s">
        <v>183</v>
      </c>
    </row>
    <row r="137" spans="1:4" ht="15">
      <c r="B137" s="7" t="s">
        <v>218</v>
      </c>
      <c r="C137" s="8">
        <v>1</v>
      </c>
      <c r="D137" s="36" t="s">
        <v>183</v>
      </c>
    </row>
    <row r="138" spans="1:4" ht="15">
      <c r="B138" s="7" t="s">
        <v>219</v>
      </c>
      <c r="C138" s="8">
        <v>2</v>
      </c>
      <c r="D138" s="36" t="s">
        <v>183</v>
      </c>
    </row>
    <row r="139" spans="1:4" ht="15">
      <c r="B139" s="7" t="s">
        <v>220</v>
      </c>
      <c r="C139" s="8">
        <v>3.1</v>
      </c>
      <c r="D139" s="36" t="s">
        <v>183</v>
      </c>
    </row>
    <row r="140" spans="1:4" ht="15">
      <c r="B140" s="7" t="s">
        <v>221</v>
      </c>
      <c r="C140" s="8">
        <v>10</v>
      </c>
      <c r="D140" s="36" t="s">
        <v>183</v>
      </c>
    </row>
    <row r="141" spans="1:4" ht="15">
      <c r="B141" s="7" t="s">
        <v>222</v>
      </c>
      <c r="C141" s="8">
        <v>16</v>
      </c>
      <c r="D141" s="36" t="s">
        <v>183</v>
      </c>
    </row>
    <row r="142" spans="1:4" ht="15">
      <c r="B142" s="7" t="s">
        <v>223</v>
      </c>
      <c r="C142" s="8">
        <v>0.71</v>
      </c>
      <c r="D142" s="36" t="s">
        <v>183</v>
      </c>
    </row>
    <row r="143" spans="1:4" ht="15">
      <c r="B143" s="7" t="s">
        <v>224</v>
      </c>
      <c r="C143" s="8">
        <v>0.64</v>
      </c>
      <c r="D143" s="36" t="s">
        <v>183</v>
      </c>
    </row>
    <row r="144" spans="1:4" ht="15">
      <c r="B144" s="7" t="s">
        <v>227</v>
      </c>
      <c r="C144" s="8">
        <v>-5.9</v>
      </c>
      <c r="D144" s="36" t="s">
        <v>183</v>
      </c>
    </row>
    <row r="145" spans="1:4" ht="15">
      <c r="B145" s="7" t="s">
        <v>225</v>
      </c>
      <c r="C145" s="8">
        <v>-23</v>
      </c>
      <c r="D145" s="36" t="s">
        <v>183</v>
      </c>
    </row>
    <row r="146" spans="1:4" ht="15">
      <c r="B146" s="7" t="s">
        <v>226</v>
      </c>
      <c r="C146" s="8">
        <v>2.2000000000000002</v>
      </c>
      <c r="D146" s="36" t="s">
        <v>183</v>
      </c>
    </row>
    <row r="147" spans="1:4" ht="15">
      <c r="A147" s="21" t="s">
        <v>191</v>
      </c>
      <c r="B147" s="7" t="s">
        <v>200</v>
      </c>
      <c r="C147" s="8">
        <v>22</v>
      </c>
      <c r="D147" s="36" t="s">
        <v>188</v>
      </c>
    </row>
    <row r="148" spans="1:4" ht="15">
      <c r="B148" s="7" t="s">
        <v>97</v>
      </c>
      <c r="C148" s="8">
        <v>22</v>
      </c>
      <c r="D148" s="36" t="s">
        <v>188</v>
      </c>
    </row>
    <row r="149" spans="1:4" ht="15">
      <c r="B149" s="7" t="s">
        <v>98</v>
      </c>
      <c r="C149" s="8">
        <v>26</v>
      </c>
      <c r="D149" s="36" t="s">
        <v>188</v>
      </c>
    </row>
    <row r="150" spans="1:4" ht="15">
      <c r="B150" s="7" t="s">
        <v>99</v>
      </c>
      <c r="C150" s="8">
        <v>18</v>
      </c>
      <c r="D150" s="36" t="s">
        <v>188</v>
      </c>
    </row>
    <row r="151" spans="1:4" ht="15">
      <c r="B151" s="7" t="s">
        <v>100</v>
      </c>
      <c r="C151" s="8">
        <v>22</v>
      </c>
      <c r="D151" s="36" t="s">
        <v>188</v>
      </c>
    </row>
    <row r="152" spans="1:4" ht="15">
      <c r="B152" s="7" t="s">
        <v>101</v>
      </c>
      <c r="C152" s="8">
        <v>8.4</v>
      </c>
      <c r="D152" s="36" t="s">
        <v>188</v>
      </c>
    </row>
    <row r="153" spans="1:4" ht="15">
      <c r="B153" s="7" t="s">
        <v>102</v>
      </c>
      <c r="C153" s="8">
        <v>33</v>
      </c>
      <c r="D153" s="36" t="s">
        <v>188</v>
      </c>
    </row>
    <row r="154" spans="1:4" ht="15">
      <c r="B154" s="7" t="s">
        <v>103</v>
      </c>
      <c r="C154" s="8">
        <v>8.9</v>
      </c>
      <c r="D154" s="36" t="s">
        <v>188</v>
      </c>
    </row>
    <row r="155" spans="1:4" ht="15">
      <c r="B155" s="7" t="s">
        <v>104</v>
      </c>
      <c r="C155" s="8">
        <v>61</v>
      </c>
      <c r="D155" s="36" t="s">
        <v>188</v>
      </c>
    </row>
    <row r="156" spans="1:4" ht="15">
      <c r="B156" s="7" t="s">
        <v>105</v>
      </c>
      <c r="C156" s="8">
        <v>47</v>
      </c>
      <c r="D156" s="36" t="s">
        <v>188</v>
      </c>
    </row>
    <row r="157" spans="1:4" ht="15">
      <c r="B157" s="7" t="s">
        <v>106</v>
      </c>
      <c r="C157" s="8">
        <v>37</v>
      </c>
      <c r="D157" s="36" t="s">
        <v>188</v>
      </c>
    </row>
    <row r="158" spans="1:4" ht="15">
      <c r="B158" s="7" t="s">
        <v>107</v>
      </c>
      <c r="C158" s="8">
        <v>46</v>
      </c>
      <c r="D158" s="36" t="s">
        <v>188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C010FE70158041A3E319980DA0233D" ma:contentTypeVersion="1" ma:contentTypeDescription="Create a new document." ma:contentTypeScope="" ma:versionID="80a2f29708caea656f588defccf539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4645437-F6CB-4607-8DA9-7843883EB158}"/>
</file>

<file path=customXml/itemProps2.xml><?xml version="1.0" encoding="utf-8"?>
<ds:datastoreItem xmlns:ds="http://schemas.openxmlformats.org/officeDocument/2006/customXml" ds:itemID="{0F7CAAFA-5A35-4A93-BE86-F0FDEA5B8D4A}"/>
</file>

<file path=customXml/itemProps3.xml><?xml version="1.0" encoding="utf-8"?>
<ds:datastoreItem xmlns:ds="http://schemas.openxmlformats.org/officeDocument/2006/customXml" ds:itemID="{28B36E92-3C97-4EB6-A6F5-9D019B7AC4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17</vt:i4>
      </vt:variant>
    </vt:vector>
  </HeadingPairs>
  <TitlesOfParts>
    <vt:vector size="22" baseType="lpstr">
      <vt:lpstr>Introduction</vt:lpstr>
      <vt:lpstr>Form</vt:lpstr>
      <vt:lpstr>Coffee pot</vt:lpstr>
      <vt:lpstr>Lists</vt:lpstr>
      <vt:lpstr>Table</vt:lpstr>
      <vt:lpstr>Disposal</vt:lpstr>
      <vt:lpstr>Electricity</vt:lpstr>
      <vt:lpstr>Ferro_metals</vt:lpstr>
      <vt:lpstr>Heat</vt:lpstr>
      <vt:lpstr>Incineration</vt:lpstr>
      <vt:lpstr>Landfill</vt:lpstr>
      <vt:lpstr>MAP</vt:lpstr>
      <vt:lpstr>Metals_processing</vt:lpstr>
      <vt:lpstr>Non_ferro_metals</vt:lpstr>
      <vt:lpstr>Paper_Glass</vt:lpstr>
      <vt:lpstr>Plastics</vt:lpstr>
      <vt:lpstr>Plastics_processing</vt:lpstr>
      <vt:lpstr>Rubbers</vt:lpstr>
      <vt:lpstr>Solar</vt:lpstr>
      <vt:lpstr>Transport</vt:lpstr>
      <vt:lpstr>Use</vt:lpstr>
      <vt:lpstr>Waste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Aurora</dc:creator>
  <cp:lastModifiedBy>David</cp:lastModifiedBy>
  <cp:lastPrinted>2013-12-11T16:33:11Z</cp:lastPrinted>
  <dcterms:created xsi:type="dcterms:W3CDTF">2007-06-20T13:23:39Z</dcterms:created>
  <dcterms:modified xsi:type="dcterms:W3CDTF">2015-01-01T19:35:21Z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0x01010048C010FE70158041A3E319980DA0233D</vt:lpwstr>
  </property>
</Properties>
</file>